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410"/>
  <workbookPr/>
  <mc:AlternateContent xmlns:mc="http://schemas.openxmlformats.org/markup-compatibility/2006">
    <mc:Choice Requires="x15">
      <x15ac:absPath xmlns:x15ac="http://schemas.microsoft.com/office/spreadsheetml/2010/11/ac" url="/Users/Me/Desktop/"/>
    </mc:Choice>
  </mc:AlternateContent>
  <bookViews>
    <workbookView xWindow="1840" yWindow="440" windowWidth="23760" windowHeight="14800" tabRatio="833"/>
  </bookViews>
  <sheets>
    <sheet name="guide" sheetId="18" r:id="rId1"/>
    <sheet name="assumption" sheetId="1" r:id="rId2"/>
    <sheet name="past data" sheetId="23" r:id="rId3"/>
    <sheet name="actual data" sheetId="22" r:id="rId4"/>
    <sheet name="opex" sheetId="21" r:id="rId5"/>
    <sheet name="salary" sheetId="14" r:id="rId6"/>
    <sheet name="Sheet1" sheetId="16" state="hidden" r:id="rId7"/>
    <sheet name="هزینه بازاریابی1" sheetId="17" state="hidden" r:id="rId8"/>
    <sheet name="marketing" sheetId="20" r:id="rId9"/>
    <sheet name="sales" sheetId="15" r:id="rId10"/>
    <sheet name="cost" sheetId="4" r:id="rId11"/>
    <sheet name="revenue" sheetId="7" r:id="rId12"/>
    <sheet name="summary" sheetId="10" r:id="rId13"/>
    <sheet name="هزینه های بازاریابی" sheetId="11" state="hidden" r:id="rId14"/>
  </sheets>
  <definedNames>
    <definedName name="costrate">assumption!$C$6</definedName>
    <definedName name="HRrate">assumption!$C$5</definedName>
    <definedName name="Placecost">assumption!$C$7</definedName>
    <definedName name="PlaceRate">assumption!$C$7</definedName>
    <definedName name="rateinsu" localSheetId="4">#REF!</definedName>
    <definedName name="rateinsu" localSheetId="2">#REF!</definedName>
    <definedName name="rateinsu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22" l="1"/>
  <c r="F27" i="22"/>
  <c r="D27" i="22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AL6" i="10"/>
  <c r="AM6" i="10"/>
  <c r="AB7" i="4"/>
  <c r="AC7" i="4"/>
  <c r="AD7" i="4"/>
  <c r="AE7" i="4"/>
  <c r="AF7" i="4"/>
  <c r="AG7" i="4"/>
  <c r="AH7" i="4"/>
  <c r="AI7" i="4"/>
  <c r="AJ7" i="4"/>
  <c r="AK7" i="4"/>
  <c r="AL7" i="4"/>
  <c r="AM7" i="4"/>
  <c r="P7" i="4"/>
  <c r="Q7" i="4"/>
  <c r="R7" i="4"/>
  <c r="S7" i="4"/>
  <c r="T7" i="4"/>
  <c r="U7" i="4"/>
  <c r="V7" i="4"/>
  <c r="W7" i="4"/>
  <c r="X7" i="4"/>
  <c r="Y7" i="4"/>
  <c r="Z7" i="4"/>
  <c r="AA7" i="4"/>
  <c r="D7" i="4"/>
  <c r="E7" i="4"/>
  <c r="F7" i="4"/>
  <c r="G7" i="4"/>
  <c r="H7" i="4"/>
  <c r="I7" i="4"/>
  <c r="J7" i="4"/>
  <c r="K7" i="4"/>
  <c r="L7" i="4"/>
  <c r="M7" i="4"/>
  <c r="N7" i="4"/>
  <c r="O7" i="4"/>
  <c r="AN7" i="4"/>
  <c r="C7" i="4"/>
  <c r="AN6" i="4"/>
  <c r="AO6" i="4"/>
  <c r="AN5" i="4"/>
  <c r="AO5" i="4"/>
  <c r="AN4" i="4"/>
  <c r="AO4" i="4"/>
  <c r="AN3" i="4"/>
  <c r="AO3" i="4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AM17" i="14"/>
  <c r="AN17" i="14"/>
  <c r="AO17" i="14"/>
  <c r="AM19" i="14"/>
  <c r="AN19" i="14"/>
  <c r="AO19" i="14"/>
  <c r="F17" i="14"/>
  <c r="G17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F19" i="14"/>
  <c r="U17" i="14"/>
  <c r="Z17" i="14"/>
  <c r="R17" i="14"/>
  <c r="E22" i="17"/>
  <c r="G22" i="17"/>
  <c r="O22" i="17"/>
  <c r="M22" i="17"/>
  <c r="I22" i="17"/>
  <c r="K22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AJ3" i="17"/>
  <c r="AK3" i="17"/>
  <c r="AL3" i="17"/>
  <c r="AM3" i="17"/>
  <c r="AN3" i="17"/>
  <c r="D22" i="17"/>
  <c r="Q22" i="17"/>
  <c r="R22" i="17"/>
  <c r="J22" i="17"/>
  <c r="L22" i="17"/>
  <c r="AL22" i="17"/>
  <c r="AD22" i="17"/>
  <c r="V22" i="17"/>
  <c r="N22" i="17"/>
  <c r="F22" i="17"/>
  <c r="H22" i="17"/>
  <c r="AI22" i="17"/>
  <c r="AA22" i="17"/>
  <c r="S22" i="17"/>
  <c r="AK22" i="17"/>
  <c r="U22" i="17"/>
  <c r="AF22" i="17"/>
  <c r="X22" i="17"/>
  <c r="P22" i="17"/>
  <c r="AM22" i="17"/>
  <c r="AE22" i="17"/>
  <c r="W22" i="17"/>
  <c r="AG22" i="17"/>
  <c r="AH22" i="17"/>
  <c r="Z22" i="17"/>
  <c r="AC22" i="17"/>
  <c r="AJ22" i="17"/>
  <c r="AB22" i="17"/>
  <c r="T22" i="17"/>
  <c r="Y22" i="17"/>
  <c r="AC17" i="14"/>
  <c r="AM23" i="17"/>
  <c r="AO23" i="17"/>
  <c r="P23" i="17"/>
  <c r="AB23" i="17"/>
  <c r="F7" i="11"/>
  <c r="D10" i="7"/>
  <c r="E7" i="11"/>
  <c r="AM7" i="11"/>
  <c r="AK10" i="7"/>
  <c r="AK7" i="11"/>
  <c r="AI7" i="11"/>
  <c r="AG7" i="11"/>
  <c r="AE7" i="11"/>
  <c r="AC10" i="7"/>
  <c r="AC7" i="11"/>
  <c r="AA7" i="11"/>
  <c r="Y7" i="11"/>
  <c r="W7" i="11"/>
  <c r="U10" i="7"/>
  <c r="U7" i="11"/>
  <c r="S7" i="11"/>
  <c r="Q10" i="7"/>
  <c r="Q7" i="11"/>
  <c r="O7" i="11"/>
  <c r="M7" i="11"/>
  <c r="K7" i="11"/>
  <c r="I7" i="11"/>
  <c r="G10" i="7"/>
  <c r="G7" i="11"/>
  <c r="E10" i="7"/>
  <c r="AN7" i="11"/>
  <c r="AL7" i="11"/>
  <c r="AJ10" i="7"/>
  <c r="AJ7" i="11"/>
  <c r="AH7" i="11"/>
  <c r="AF10" i="7"/>
  <c r="AF7" i="11"/>
  <c r="AD7" i="11"/>
  <c r="AB10" i="7"/>
  <c r="AB7" i="11"/>
  <c r="Z7" i="11"/>
  <c r="X10" i="7"/>
  <c r="X7" i="11"/>
  <c r="V7" i="11"/>
  <c r="T10" i="7"/>
  <c r="T7" i="11"/>
  <c r="R7" i="11"/>
  <c r="P10" i="7"/>
  <c r="P7" i="11"/>
  <c r="N7" i="11"/>
  <c r="L7" i="11"/>
  <c r="J7" i="11"/>
  <c r="H10" i="7"/>
  <c r="H7" i="11"/>
  <c r="F10" i="7"/>
  <c r="M17" i="14"/>
  <c r="K17" i="14"/>
  <c r="Y10" i="7"/>
  <c r="AG10" i="7"/>
  <c r="N10" i="7"/>
  <c r="J10" i="7"/>
  <c r="I10" i="7"/>
  <c r="M10" i="7"/>
  <c r="L10" i="7"/>
  <c r="R10" i="7"/>
  <c r="V10" i="7"/>
  <c r="Z10" i="7"/>
  <c r="AD10" i="7"/>
  <c r="AH10" i="7"/>
  <c r="AL10" i="7"/>
  <c r="O10" i="7"/>
  <c r="S10" i="7"/>
  <c r="W10" i="7"/>
  <c r="AA10" i="7"/>
  <c r="AE10" i="7"/>
  <c r="AI10" i="7"/>
  <c r="K10" i="7"/>
  <c r="C10" i="7"/>
  <c r="C6" i="10"/>
  <c r="C7" i="10"/>
  <c r="AD17" i="14"/>
  <c r="AE17" i="14"/>
  <c r="AF17" i="14"/>
  <c r="AG17" i="14"/>
  <c r="AH17" i="14"/>
  <c r="AI17" i="14"/>
  <c r="AJ17" i="14"/>
  <c r="AK17" i="14"/>
  <c r="AL17" i="14"/>
  <c r="S17" i="14"/>
  <c r="T17" i="14"/>
  <c r="V17" i="14"/>
  <c r="W17" i="14"/>
  <c r="X17" i="14"/>
  <c r="Y17" i="14"/>
  <c r="AA17" i="14"/>
  <c r="AB17" i="14"/>
  <c r="H17" i="14"/>
  <c r="I17" i="14"/>
  <c r="J17" i="14"/>
  <c r="L17" i="14"/>
  <c r="N17" i="14"/>
  <c r="O17" i="14"/>
  <c r="P17" i="14"/>
  <c r="Q17" i="14"/>
  <c r="AN4" i="10"/>
  <c r="AN5" i="10"/>
  <c r="AJ24" i="11"/>
  <c r="AK24" i="11"/>
  <c r="AL24" i="11"/>
  <c r="AM24" i="11"/>
  <c r="AN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D2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D4" i="11"/>
  <c r="AN6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</calcChain>
</file>

<file path=xl/sharedStrings.xml><?xml version="1.0" encoding="utf-8"?>
<sst xmlns="http://schemas.openxmlformats.org/spreadsheetml/2006/main" count="423" uniqueCount="179">
  <si>
    <t>مفروضات</t>
  </si>
  <si>
    <t>قیمت واحد</t>
  </si>
  <si>
    <t>سمت</t>
  </si>
  <si>
    <t>نرخ تورم هزینه های جاری</t>
  </si>
  <si>
    <t>نرخ تورم اجاره محل</t>
  </si>
  <si>
    <t>سا لیانه</t>
  </si>
  <si>
    <t>تبلیغات</t>
  </si>
  <si>
    <t>منابع درآمدی</t>
  </si>
  <si>
    <t>کاتالوگ  و بروشور</t>
  </si>
  <si>
    <t>مترو</t>
  </si>
  <si>
    <t xml:space="preserve"> اس ام اس مارکتینک</t>
  </si>
  <si>
    <t>سوشال مارکتینگ</t>
  </si>
  <si>
    <t>مجموع</t>
  </si>
  <si>
    <t>ضریب تصحیح بیمه و مالیات</t>
  </si>
  <si>
    <t>رویدادها و اسپانسرینگ</t>
  </si>
  <si>
    <t>تلویزیون</t>
  </si>
  <si>
    <t>ماه</t>
  </si>
  <si>
    <t>سال سوم</t>
  </si>
  <si>
    <t>واحد پولی</t>
  </si>
  <si>
    <t xml:space="preserve">حقوق ماهیانه </t>
  </si>
  <si>
    <t>جریانات نقدی ورودی</t>
  </si>
  <si>
    <t>هزینه منابع انسانی</t>
  </si>
  <si>
    <t>درآمد</t>
  </si>
  <si>
    <t>خالص جریان نقدی</t>
  </si>
  <si>
    <t>خالص جریان نقدی تجمعی</t>
  </si>
  <si>
    <t xml:space="preserve"> میلیون تومان</t>
  </si>
  <si>
    <t>هزینه های منابع انسانی (میلیون تومان)</t>
  </si>
  <si>
    <t>هزینه های بازاریابی و تبلیغات- میلیون تومان</t>
  </si>
  <si>
    <t>منابع درآمدی- میلیون تومان</t>
  </si>
  <si>
    <t>رپورتاژ آگهی</t>
  </si>
  <si>
    <t>گوگل ADS</t>
  </si>
  <si>
    <t>پوش نوتیفیکیشن</t>
  </si>
  <si>
    <t>تبلیغات درون برنامه ای</t>
  </si>
  <si>
    <t>تبلیغات از سرویس های VIDEO SHARING</t>
  </si>
  <si>
    <t>سالن های زیبایی و باشگاه ها</t>
  </si>
  <si>
    <t>برندینگ در سوشال مدیا</t>
  </si>
  <si>
    <t xml:space="preserve">مجله </t>
  </si>
  <si>
    <t>هزینه ساخت community</t>
  </si>
  <si>
    <t>حضور در مراکز خرید</t>
  </si>
  <si>
    <t>تخفیف مارکتینگ</t>
  </si>
  <si>
    <t>جمع هزینه ها</t>
  </si>
  <si>
    <t>جمع</t>
  </si>
  <si>
    <t xml:space="preserve">سوشال مارکتینگ </t>
  </si>
  <si>
    <t>سال</t>
  </si>
  <si>
    <t>جمع کل</t>
  </si>
  <si>
    <t>رهن ملک</t>
  </si>
  <si>
    <t>تعداد کل کاربران</t>
  </si>
  <si>
    <t>تعداد پرسنل</t>
  </si>
  <si>
    <t>مدیر اجرایی</t>
  </si>
  <si>
    <t>مدیر فنی</t>
  </si>
  <si>
    <t>مدیر مارکتینگ</t>
  </si>
  <si>
    <t>توسعه دهنده اندروید</t>
  </si>
  <si>
    <t>نرخ افزایش حقوق پرسنل</t>
  </si>
  <si>
    <t>اجاره فضای کاری</t>
  </si>
  <si>
    <t>خرید کامپیوتر و سرور</t>
  </si>
  <si>
    <t>اینترنت</t>
  </si>
  <si>
    <t>هزینه توسعه نرم افزار</t>
  </si>
  <si>
    <t>تجهیزات اداری</t>
  </si>
  <si>
    <t>هزینه جاری دفتری</t>
  </si>
  <si>
    <t>هزینه ارسال</t>
  </si>
  <si>
    <t>تنخواه</t>
  </si>
  <si>
    <t>هزینه‌های پیش‌بینی نشده</t>
  </si>
  <si>
    <t>توسعه دهنده iOS</t>
  </si>
  <si>
    <t>هزینه</t>
  </si>
  <si>
    <t>سال اول</t>
  </si>
  <si>
    <t>سال دوم</t>
  </si>
  <si>
    <t xml:space="preserve">سال / ماه </t>
  </si>
  <si>
    <t>کانال تبلیغاتی</t>
  </si>
  <si>
    <t>ماه اول</t>
  </si>
  <si>
    <t>ماه دوم</t>
  </si>
  <si>
    <t>ماه سوم</t>
  </si>
  <si>
    <t>ماه چهارم</t>
  </si>
  <si>
    <t>ماه پنجم</t>
  </si>
  <si>
    <t>ماه ششم</t>
  </si>
  <si>
    <t>ماه هفتم</t>
  </si>
  <si>
    <t>ماه هشتم</t>
  </si>
  <si>
    <t>ماه نهم</t>
  </si>
  <si>
    <t>ماه دهم</t>
  </si>
  <si>
    <t>ماه یازدهم</t>
  </si>
  <si>
    <t>ماه دوازدهم</t>
  </si>
  <si>
    <t>شبکه های اجتماعی</t>
  </si>
  <si>
    <t>سئو سایت</t>
  </si>
  <si>
    <t>اینفلوئنسر</t>
  </si>
  <si>
    <t>تبلیغات محیطی</t>
  </si>
  <si>
    <t>تبلیغات کلیکی</t>
  </si>
  <si>
    <t>شرکت در نمایشگاه ها</t>
  </si>
  <si>
    <t>برگزاری رویداد</t>
  </si>
  <si>
    <t>برنامه ی تبلیغاتی سالانه</t>
  </si>
  <si>
    <t>پارامتر / سال</t>
  </si>
  <si>
    <t xml:space="preserve">شبکه های اجتماعی </t>
  </si>
  <si>
    <t>تعداد فروش</t>
  </si>
  <si>
    <t>CAC</t>
  </si>
  <si>
    <t>درصد فروش</t>
  </si>
  <si>
    <t>SEO</t>
  </si>
  <si>
    <t>بازاریابی</t>
  </si>
  <si>
    <t>فروش مستقیم</t>
  </si>
  <si>
    <t>نوع فروش/ سال</t>
  </si>
  <si>
    <t>اول</t>
  </si>
  <si>
    <t>دوم</t>
  </si>
  <si>
    <t>سوم</t>
  </si>
  <si>
    <t>هزینه های عملیاتی-میلیون تومان</t>
  </si>
  <si>
    <t>هزینه سرمایه‌ای</t>
  </si>
  <si>
    <t>هزینه بازاریابی و تبلیغات</t>
  </si>
  <si>
    <t>کانال فروش</t>
  </si>
  <si>
    <t>مرحله/ماه</t>
  </si>
  <si>
    <t>فروش محصول</t>
  </si>
  <si>
    <t>سایت</t>
  </si>
  <si>
    <t>ورود به سایت</t>
  </si>
  <si>
    <t>نرخ ورود به فروشگاه</t>
  </si>
  <si>
    <t>بک لینک</t>
  </si>
  <si>
    <t>ضریب رشد ماهانه برای هر سال</t>
  </si>
  <si>
    <t>درصد فروش کانال ها به تفکیک سال</t>
  </si>
  <si>
    <t>بازاریاب</t>
  </si>
  <si>
    <t>متوسط پورسانت فروش</t>
  </si>
  <si>
    <t>پورسانت (درصد فروش)</t>
  </si>
  <si>
    <t>با سلام و وقت بخیر</t>
  </si>
  <si>
    <t>این فایل شامل برنامه های ۳ ساله این استارتاپ است که از قسمت های مختلف، به شرح زیر تشکیل شده است:</t>
  </si>
  <si>
    <t>سهم از هزینه کل</t>
  </si>
  <si>
    <t>هزینه های عملیاتی</t>
  </si>
  <si>
    <t>هزینه های بازاریابی (میلیون تومان)</t>
  </si>
  <si>
    <t>وب سایت</t>
  </si>
  <si>
    <t>کانال‌های فروش (میلیون تومان)</t>
  </si>
  <si>
    <t>قیمت پکیج ۱</t>
  </si>
  <si>
    <t>قیمت پکیج ۲</t>
  </si>
  <si>
    <t>قیمت پکیج ۳</t>
  </si>
  <si>
    <t>c-rate پکیج ۱</t>
  </si>
  <si>
    <t>c-rate پکیج ۲</t>
  </si>
  <si>
    <t>c-rate پکیج ۳</t>
  </si>
  <si>
    <t>پکیج ۱</t>
  </si>
  <si>
    <t>پکیج ۲</t>
  </si>
  <si>
    <t>پکیج ۳</t>
  </si>
  <si>
    <t>opex</t>
  </si>
  <si>
    <t>assumptions</t>
  </si>
  <si>
    <t>actual data</t>
  </si>
  <si>
    <t>salary</t>
  </si>
  <si>
    <t>sales</t>
  </si>
  <si>
    <t>marketing</t>
  </si>
  <si>
    <t>cost</t>
  </si>
  <si>
    <t>revenue</t>
  </si>
  <si>
    <t>summary</t>
  </si>
  <si>
    <t>سپاس فراوان</t>
  </si>
  <si>
    <t>محل هزینه‌ها (میلیون تومان)</t>
  </si>
  <si>
    <t>تعداد خرید پکیج ۱</t>
  </si>
  <si>
    <t>تعداد خرید پکیج ۲</t>
  </si>
  <si>
    <t>تعداد خرید پکیج ۳</t>
  </si>
  <si>
    <t>تعداد کاربران وبسایت</t>
  </si>
  <si>
    <t>تعداد کاربران غیر از وبسایت</t>
  </si>
  <si>
    <t>اطلاعات کانال های فروش گذشته</t>
  </si>
  <si>
    <t>بازاریابی اشتراکی</t>
  </si>
  <si>
    <t>شبکه‌های اجتماعی</t>
  </si>
  <si>
    <t>شهریور ۹۶</t>
  </si>
  <si>
    <t>مهر ۹۶</t>
  </si>
  <si>
    <t>ابان ۹۶</t>
  </si>
  <si>
    <t>اذر ۹۶</t>
  </si>
  <si>
    <t>دی ۹۶</t>
  </si>
  <si>
    <t>بهمن ۹۶</t>
  </si>
  <si>
    <t>اسفند ۹۶</t>
  </si>
  <si>
    <t>فروردین ۹۷</t>
  </si>
  <si>
    <t>اردیبهشت ۹۷</t>
  </si>
  <si>
    <t>خرداد ۹۷</t>
  </si>
  <si>
    <t>فرضیات و نرخ‌های برنامه ی توسعه این تیم در اینجا در نظر گرفته شده است.</t>
  </si>
  <si>
    <t>past data</t>
  </si>
  <si>
    <t>در این قسمت اطلاعات عملکرد گذشته استارت آپ از ابتدای تشکیل تیم امده است.</t>
  </si>
  <si>
    <t>قیمت فروش هر خدمت به تفکیک سال</t>
  </si>
  <si>
    <t>پکیچ ۱</t>
  </si>
  <si>
    <t>پکیچ ۲</t>
  </si>
  <si>
    <t>پکیچ ۳</t>
  </si>
  <si>
    <t>پکیچ ۴</t>
  </si>
  <si>
    <t>شرکت در رویدادها</t>
  </si>
  <si>
    <t xml:space="preserve">هزینه‌های عملیاتی  شامل هزینه‌های جاری کسب و کار و خرید لوازم مورد نیاز در اینجا امده است </t>
  </si>
  <si>
    <t>جمع درصدهای سالیانه</t>
  </si>
  <si>
    <t>هزینه‌های پرسنل و تعداد نیروی انسانی در این قسمت امده است.</t>
  </si>
  <si>
    <t>کانال‌های فروش و میزان، تعداد کاربران و میزان خرید مشتریان در این قسمت امده است.</t>
  </si>
  <si>
    <t>در این قسمت اطلاعات کانال های بازاریابی، هزینه جذب مشتری و قیمت پکیج های خدماتی قرار دارد.</t>
  </si>
  <si>
    <t>در این قسمت هزینه‌های بازاریابی در کانال‌های مختلف قرار دارد.</t>
  </si>
  <si>
    <t>هزینه‌های سرمایه‌ای، عملیاتی، نیروی انسانی و بازاریابی در این قسمت جمع‌اوری می‌شود.</t>
  </si>
  <si>
    <t>تجمیع فروش و جریان‌های درامدی در این قسمت امده است.</t>
  </si>
  <si>
    <t>میزان کل درامدها، هزینه‌ها و خالص جریان نقدی در یک نگاه در اینجا امده است.</t>
  </si>
  <si>
    <t>لازم به ذکر است این فایل حاوی اطلاعات محرمانه است. خواهشمند است از انتشار این اطلاعات به صورت کتبی و شفاهی بدون هماهنگی با مسئولین این استاراپ خودداری فرمایید.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</si>
</sst>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  <numFmt numFmtId="166" formatCode="0.0"/>
    <numFmt numFmtId="167" formatCode="0.0%"/>
    <numFmt numFmtId="168" formatCode="#,##0.000"/>
  </numFmts>
  <fonts count="37" x14ac:knownFonts="1">
    <font>
      <sz val="11"/>
      <color theme="1"/>
      <name val="Calibri"/>
      <family val="2"/>
      <charset val="178"/>
      <scheme val="minor"/>
    </font>
    <font>
      <sz val="11"/>
      <color theme="1"/>
      <name val="B Yekan"/>
    </font>
    <font>
      <sz val="11"/>
      <color theme="0"/>
      <name val="Calibri"/>
      <family val="2"/>
      <charset val="178"/>
      <scheme val="minor"/>
    </font>
    <font>
      <b/>
      <sz val="11"/>
      <color theme="1"/>
      <name val="B Yekan"/>
    </font>
    <font>
      <sz val="13"/>
      <color theme="1"/>
      <name val="B Nazanin"/>
    </font>
    <font>
      <sz val="13"/>
      <color theme="1" tint="0.249977111117893"/>
      <name val="B Nazanin"/>
    </font>
    <font>
      <b/>
      <sz val="13"/>
      <color theme="1"/>
      <name val="B Nazanin"/>
    </font>
    <font>
      <b/>
      <sz val="14"/>
      <color theme="1"/>
      <name val="B Nazanin"/>
    </font>
    <font>
      <sz val="14"/>
      <color theme="1"/>
      <name val="B Nazanin"/>
    </font>
    <font>
      <sz val="11"/>
      <color rgb="FFFF0000"/>
      <name val="B Yekan"/>
    </font>
    <font>
      <sz val="13"/>
      <color theme="0"/>
      <name val="B Nazanin"/>
    </font>
    <font>
      <b/>
      <sz val="13"/>
      <name val="B Nazanin"/>
    </font>
    <font>
      <sz val="1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3"/>
      <color theme="0"/>
      <name val="B Nazanin"/>
    </font>
    <font>
      <sz val="13"/>
      <color theme="0"/>
      <name val="B Nazanin"/>
    </font>
    <font>
      <sz val="11"/>
      <color theme="1"/>
      <name val="B Yekan"/>
    </font>
    <font>
      <sz val="13"/>
      <color theme="1"/>
      <name val="B Nazanin"/>
    </font>
    <font>
      <sz val="11"/>
      <name val="Arial"/>
      <family val="2"/>
    </font>
    <font>
      <sz val="13"/>
      <color rgb="FF000000"/>
      <name val="B Nazanin"/>
    </font>
    <font>
      <sz val="13"/>
      <name val="Arial"/>
      <family val="2"/>
    </font>
    <font>
      <b/>
      <sz val="13"/>
      <color rgb="FF000000"/>
      <name val="B Nazanin"/>
    </font>
    <font>
      <sz val="11"/>
      <color theme="1"/>
      <name val="B Nazanin"/>
    </font>
    <font>
      <b/>
      <sz val="11"/>
      <color rgb="FF000000"/>
      <name val="B Nazanin"/>
    </font>
    <font>
      <sz val="11"/>
      <color rgb="FF000000"/>
      <name val="B Nazanin"/>
    </font>
    <font>
      <sz val="11"/>
      <name val="B Nazanin"/>
    </font>
    <font>
      <sz val="11"/>
      <color rgb="FF000000"/>
      <name val="Arial"/>
      <family val="2"/>
    </font>
    <font>
      <sz val="18"/>
      <color theme="1"/>
      <name val="B Nazanin"/>
    </font>
    <font>
      <b/>
      <sz val="14"/>
      <color rgb="FF000000"/>
      <name val="B Nazanin"/>
    </font>
    <font>
      <sz val="14"/>
      <color rgb="FF000000"/>
      <name val="B Nazanin"/>
    </font>
    <font>
      <u/>
      <sz val="11"/>
      <color theme="10"/>
      <name val="Calibri"/>
      <family val="2"/>
      <charset val="178"/>
      <scheme val="minor"/>
    </font>
    <font>
      <u/>
      <sz val="11"/>
      <color theme="11"/>
      <name val="Calibri"/>
      <family val="2"/>
      <charset val="178"/>
      <scheme val="minor"/>
    </font>
    <font>
      <sz val="14"/>
      <name val="B Nazanin"/>
    </font>
    <font>
      <b/>
      <sz val="13"/>
      <color theme="8"/>
      <name val="B Nazanin"/>
    </font>
    <font>
      <sz val="18"/>
      <color theme="0"/>
      <name val="B Nazanin"/>
    </font>
    <font>
      <b/>
      <sz val="14"/>
      <color theme="0"/>
      <name val="B Nazanin"/>
    </font>
    <font>
      <b/>
      <sz val="1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164" fontId="13" fillId="0" borderId="0" applyFont="0" applyFill="0" applyBorder="0" applyAlignment="0" applyProtection="0"/>
    <xf numFmtId="0" fontId="18" fillId="0" borderId="0">
      <alignment vertical="center"/>
    </xf>
    <xf numFmtId="43" fontId="26" fillId="0" borderId="0">
      <alignment vertical="top"/>
      <protection locked="0"/>
    </xf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NumberFormat="1" applyFont="1"/>
    <xf numFmtId="0" fontId="4" fillId="11" borderId="0" xfId="0" applyNumberFormat="1" applyFont="1" applyFill="1" applyAlignment="1">
      <alignment horizontal="center" vertical="center"/>
    </xf>
    <xf numFmtId="0" fontId="4" fillId="11" borderId="0" xfId="0" applyNumberFormat="1" applyFont="1" applyFill="1" applyAlignment="1">
      <alignment horizontal="center"/>
    </xf>
    <xf numFmtId="1" fontId="12" fillId="0" borderId="0" xfId="0" applyNumberFormat="1" applyFont="1"/>
    <xf numFmtId="1" fontId="11" fillId="13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vertical="center"/>
    </xf>
    <xf numFmtId="1" fontId="0" fillId="0" borderId="0" xfId="0" applyNumberFormat="1"/>
    <xf numFmtId="1" fontId="4" fillId="13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165" fontId="0" fillId="0" borderId="0" xfId="3" applyNumberFormat="1" applyFont="1"/>
    <xf numFmtId="0" fontId="4" fillId="14" borderId="0" xfId="0" applyFont="1" applyFill="1"/>
    <xf numFmtId="0" fontId="4" fillId="12" borderId="0" xfId="0" applyNumberFormat="1" applyFont="1" applyFill="1"/>
    <xf numFmtId="0" fontId="4" fillId="12" borderId="0" xfId="0" applyNumberFormat="1" applyFont="1" applyFill="1" applyAlignment="1">
      <alignment horizontal="center" vertical="center"/>
    </xf>
    <xf numFmtId="1" fontId="4" fillId="0" borderId="0" xfId="0" applyNumberFormat="1" applyFont="1"/>
    <xf numFmtId="1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6" fontId="17" fillId="3" borderId="0" xfId="0" applyNumberFormat="1" applyFont="1" applyFill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4" fillId="16" borderId="0" xfId="0" applyFont="1" applyFill="1"/>
    <xf numFmtId="0" fontId="4" fillId="16" borderId="0" xfId="0" applyFont="1" applyFill="1" applyAlignment="1">
      <alignment horizontal="center" vertical="center"/>
    </xf>
    <xf numFmtId="0" fontId="19" fillId="17" borderId="0" xfId="4" applyFont="1" applyFill="1" applyBorder="1" applyAlignment="1">
      <alignment vertical="center"/>
    </xf>
    <xf numFmtId="0" fontId="20" fillId="17" borderId="0" xfId="4" applyFont="1" applyFill="1">
      <alignment vertical="center"/>
    </xf>
    <xf numFmtId="0" fontId="21" fillId="17" borderId="0" xfId="4" applyFont="1" applyFill="1" applyBorder="1" applyAlignment="1">
      <alignment vertical="center"/>
    </xf>
    <xf numFmtId="0" fontId="22" fillId="0" borderId="0" xfId="0" applyFont="1"/>
    <xf numFmtId="0" fontId="22" fillId="16" borderId="0" xfId="0" applyFont="1" applyFill="1"/>
    <xf numFmtId="0" fontId="22" fillId="16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4">
      <alignment vertical="center"/>
    </xf>
    <xf numFmtId="3" fontId="24" fillId="0" borderId="0" xfId="5" applyNumberFormat="1" applyFont="1" applyFill="1" applyBorder="1" applyAlignment="1">
      <alignment horizontal="center" vertical="top"/>
      <protection locked="0"/>
    </xf>
    <xf numFmtId="9" fontId="24" fillId="0" borderId="0" xfId="6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1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4" fillId="11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6" fontId="4" fillId="8" borderId="0" xfId="0" applyNumberFormat="1" applyFont="1" applyFill="1" applyAlignment="1">
      <alignment horizontal="center" vertical="center"/>
    </xf>
    <xf numFmtId="1" fontId="14" fillId="19" borderId="0" xfId="0" applyNumberFormat="1" applyFont="1" applyFill="1" applyBorder="1" applyAlignment="1">
      <alignment horizontal="center" vertical="center"/>
    </xf>
    <xf numFmtId="1" fontId="10" fillId="19" borderId="0" xfId="2" applyNumberFormat="1" applyFont="1" applyFill="1" applyBorder="1" applyAlignment="1">
      <alignment horizontal="center" vertical="center"/>
    </xf>
    <xf numFmtId="166" fontId="4" fillId="20" borderId="0" xfId="0" applyNumberFormat="1" applyFont="1" applyFill="1" applyAlignment="1">
      <alignment horizontal="center" vertical="center"/>
    </xf>
    <xf numFmtId="166" fontId="4" fillId="18" borderId="0" xfId="0" applyNumberFormat="1" applyFont="1" applyFill="1" applyAlignment="1">
      <alignment horizontal="center" vertical="center"/>
    </xf>
    <xf numFmtId="0" fontId="10" fillId="12" borderId="0" xfId="1" applyNumberFormat="1" applyFont="1" applyFill="1" applyAlignment="1"/>
    <xf numFmtId="0" fontId="4" fillId="12" borderId="0" xfId="0" applyNumberFormat="1" applyFont="1" applyFill="1" applyAlignment="1">
      <alignment horizontal="right" vertical="center"/>
    </xf>
    <xf numFmtId="0" fontId="4" fillId="12" borderId="0" xfId="1" applyNumberFormat="1" applyFont="1" applyFill="1" applyAlignment="1"/>
    <xf numFmtId="0" fontId="4" fillId="12" borderId="0" xfId="1" applyNumberFormat="1" applyFont="1" applyFill="1" applyAlignment="1">
      <alignment horizontal="center"/>
    </xf>
    <xf numFmtId="0" fontId="4" fillId="18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21" borderId="0" xfId="1" applyFont="1" applyFill="1" applyAlignment="1">
      <alignment horizontal="center"/>
    </xf>
    <xf numFmtId="0" fontId="23" fillId="15" borderId="0" xfId="4" applyFont="1" applyFill="1" applyBorder="1" applyAlignment="1"/>
    <xf numFmtId="0" fontId="4" fillId="15" borderId="0" xfId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vertical="center"/>
    </xf>
    <xf numFmtId="0" fontId="28" fillId="15" borderId="0" xfId="4" applyFont="1" applyFill="1" applyBorder="1" applyAlignment="1">
      <alignment horizontal="center" vertical="center"/>
    </xf>
    <xf numFmtId="0" fontId="29" fillId="10" borderId="0" xfId="4" applyFont="1" applyFill="1" applyBorder="1" applyAlignment="1">
      <alignment horizontal="center" vertical="center"/>
    </xf>
    <xf numFmtId="3" fontId="24" fillId="10" borderId="0" xfId="4" applyNumberFormat="1" applyFont="1" applyFill="1" applyBorder="1" applyAlignment="1">
      <alignment horizontal="center" vertical="center"/>
    </xf>
    <xf numFmtId="3" fontId="25" fillId="10" borderId="0" xfId="4" applyNumberFormat="1" applyFont="1" applyFill="1" applyBorder="1" applyAlignment="1">
      <alignment horizontal="center" vertical="center"/>
    </xf>
    <xf numFmtId="1" fontId="14" fillId="22" borderId="0" xfId="0" applyNumberFormat="1" applyFont="1" applyFill="1" applyBorder="1" applyAlignment="1">
      <alignment horizontal="center" vertical="center"/>
    </xf>
    <xf numFmtId="1" fontId="15" fillId="22" borderId="0" xfId="2" applyNumberFormat="1" applyFont="1" applyFill="1" applyBorder="1" applyAlignment="1">
      <alignment horizontal="center" vertical="center"/>
    </xf>
    <xf numFmtId="166" fontId="15" fillId="22" borderId="0" xfId="0" applyNumberFormat="1" applyFont="1" applyFill="1" applyAlignment="1">
      <alignment horizontal="center" vertical="center"/>
    </xf>
    <xf numFmtId="166" fontId="15" fillId="22" borderId="0" xfId="2" applyNumberFormat="1" applyFont="1" applyFill="1" applyBorder="1" applyAlignment="1">
      <alignment horizontal="center" vertical="center"/>
    </xf>
    <xf numFmtId="166" fontId="17" fillId="18" borderId="0" xfId="0" applyNumberFormat="1" applyFont="1" applyFill="1" applyAlignment="1">
      <alignment horizontal="center" vertical="center"/>
    </xf>
    <xf numFmtId="166" fontId="4" fillId="23" borderId="0" xfId="0" applyNumberFormat="1" applyFont="1" applyFill="1" applyAlignment="1">
      <alignment horizontal="center" vertical="center"/>
    </xf>
    <xf numFmtId="166" fontId="17" fillId="23" borderId="0" xfId="0" applyNumberFormat="1" applyFont="1" applyFill="1" applyAlignment="1">
      <alignment horizontal="center" vertical="center"/>
    </xf>
    <xf numFmtId="166" fontId="17" fillId="20" borderId="0" xfId="0" applyNumberFormat="1" applyFont="1" applyFill="1" applyAlignment="1">
      <alignment horizontal="center" vertical="center"/>
    </xf>
    <xf numFmtId="166" fontId="17" fillId="24" borderId="0" xfId="0" applyNumberFormat="1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5" fillId="11" borderId="0" xfId="0" applyFont="1" applyFill="1"/>
    <xf numFmtId="0" fontId="4" fillId="11" borderId="0" xfId="1" applyFont="1" applyFill="1" applyAlignment="1">
      <alignment horizontal="center" vertical="center"/>
    </xf>
    <xf numFmtId="0" fontId="29" fillId="0" borderId="0" xfId="4" applyFont="1">
      <alignment vertical="center"/>
    </xf>
    <xf numFmtId="0" fontId="29" fillId="0" borderId="0" xfId="4" applyFont="1" applyAlignment="1">
      <alignment horizontal="center" vertical="center"/>
    </xf>
    <xf numFmtId="0" fontId="32" fillId="0" borderId="0" xfId="4" applyFont="1">
      <alignment vertical="center"/>
    </xf>
    <xf numFmtId="0" fontId="4" fillId="14" borderId="0" xfId="0" applyFont="1" applyFill="1" applyAlignment="1">
      <alignment horizontal="center" vertical="center" wrapText="1"/>
    </xf>
    <xf numFmtId="9" fontId="4" fillId="14" borderId="0" xfId="0" applyNumberFormat="1" applyFont="1" applyFill="1" applyAlignment="1">
      <alignment horizontal="center" vertical="center" wrapText="1"/>
    </xf>
    <xf numFmtId="0" fontId="22" fillId="14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 readingOrder="2"/>
    </xf>
    <xf numFmtId="0" fontId="23" fillId="14" borderId="0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9" fontId="24" fillId="14" borderId="0" xfId="0" applyNumberFormat="1" applyFont="1" applyFill="1" applyBorder="1" applyAlignment="1">
      <alignment horizontal="center" vertical="center"/>
    </xf>
    <xf numFmtId="167" fontId="24" fillId="14" borderId="0" xfId="0" applyNumberFormat="1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/>
    </xf>
    <xf numFmtId="168" fontId="24" fillId="16" borderId="0" xfId="5" applyNumberFormat="1" applyFont="1" applyFill="1" applyBorder="1" applyAlignment="1">
      <alignment horizontal="center" vertical="center"/>
      <protection locked="0"/>
    </xf>
    <xf numFmtId="4" fontId="24" fillId="16" borderId="0" xfId="5" applyNumberFormat="1" applyFont="1" applyFill="1" applyBorder="1" applyAlignment="1">
      <alignment horizontal="center" vertical="center"/>
      <protection locked="0"/>
    </xf>
    <xf numFmtId="0" fontId="34" fillId="17" borderId="0" xfId="0" applyFont="1" applyFill="1" applyAlignment="1">
      <alignment vertical="center"/>
    </xf>
    <xf numFmtId="0" fontId="34" fillId="19" borderId="0" xfId="0" applyFont="1" applyFill="1" applyAlignment="1">
      <alignment vertical="center" wrapText="1"/>
    </xf>
    <xf numFmtId="0" fontId="29" fillId="16" borderId="0" xfId="4" applyFont="1" applyFill="1" applyBorder="1" applyAlignment="1">
      <alignment horizontal="center" vertical="center"/>
    </xf>
    <xf numFmtId="1" fontId="29" fillId="16" borderId="0" xfId="4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3" fontId="29" fillId="14" borderId="0" xfId="5" applyNumberFormat="1" applyFont="1" applyFill="1" applyBorder="1" applyAlignment="1" applyProtection="1">
      <alignment horizontal="center" vertical="center"/>
    </xf>
    <xf numFmtId="0" fontId="28" fillId="27" borderId="0" xfId="0" applyFont="1" applyFill="1" applyBorder="1" applyAlignment="1">
      <alignment vertical="center" readingOrder="1"/>
    </xf>
    <xf numFmtId="0" fontId="28" fillId="28" borderId="0" xfId="0" applyFont="1" applyFill="1" applyBorder="1" applyAlignment="1">
      <alignment horizontal="center" vertical="center" readingOrder="2"/>
    </xf>
    <xf numFmtId="0" fontId="29" fillId="28" borderId="0" xfId="0" applyFont="1" applyFill="1" applyBorder="1" applyAlignment="1">
      <alignment horizontal="center" vertical="center" readingOrder="2"/>
    </xf>
    <xf numFmtId="0" fontId="29" fillId="28" borderId="0" xfId="0" applyFont="1" applyFill="1" applyBorder="1" applyAlignment="1">
      <alignment horizontal="center" vertical="center" readingOrder="1"/>
    </xf>
    <xf numFmtId="0" fontId="29" fillId="28" borderId="0" xfId="0" applyFont="1" applyFill="1" applyBorder="1" applyAlignment="1">
      <alignment horizontal="center" readingOrder="2"/>
    </xf>
    <xf numFmtId="3" fontId="29" fillId="29" borderId="0" xfId="0" applyNumberFormat="1" applyFont="1" applyFill="1" applyBorder="1" applyAlignment="1" applyProtection="1">
      <alignment horizontal="center" vertical="top" readingOrder="1"/>
      <protection locked="0"/>
    </xf>
    <xf numFmtId="9" fontId="29" fillId="29" borderId="0" xfId="0" applyNumberFormat="1" applyFont="1" applyFill="1" applyBorder="1" applyAlignment="1" applyProtection="1">
      <alignment horizontal="center" vertical="center" readingOrder="1"/>
      <protection locked="0"/>
    </xf>
    <xf numFmtId="9" fontId="29" fillId="29" borderId="0" xfId="0" applyNumberFormat="1" applyFont="1" applyFill="1" applyBorder="1" applyAlignment="1">
      <alignment horizontal="center" vertical="center" readingOrder="1"/>
    </xf>
    <xf numFmtId="1" fontId="29" fillId="30" borderId="0" xfId="0" applyNumberFormat="1" applyFont="1" applyFill="1" applyBorder="1" applyAlignment="1" applyProtection="1">
      <alignment horizontal="center" vertical="center" readingOrder="1"/>
      <protection locked="0"/>
    </xf>
    <xf numFmtId="3" fontId="29" fillId="30" borderId="0" xfId="0" applyNumberFormat="1" applyFont="1" applyFill="1" applyBorder="1" applyAlignment="1" applyProtection="1">
      <alignment horizontal="center" vertical="top" readingOrder="1"/>
      <protection locked="0"/>
    </xf>
    <xf numFmtId="3" fontId="29" fillId="30" borderId="0" xfId="0" applyNumberFormat="1" applyFont="1" applyFill="1" applyBorder="1" applyAlignment="1" applyProtection="1">
      <alignment horizontal="center" vertical="center" readingOrder="1"/>
      <protection locked="0"/>
    </xf>
    <xf numFmtId="9" fontId="29" fillId="30" borderId="0" xfId="0" applyNumberFormat="1" applyFont="1" applyFill="1" applyBorder="1" applyAlignment="1" applyProtection="1">
      <alignment horizontal="center" vertical="center" readingOrder="1"/>
      <protection locked="0"/>
    </xf>
    <xf numFmtId="3" fontId="29" fillId="31" borderId="0" xfId="0" applyNumberFormat="1" applyFont="1" applyFill="1" applyBorder="1" applyAlignment="1" applyProtection="1">
      <alignment horizontal="center" vertical="top" readingOrder="1"/>
      <protection locked="0"/>
    </xf>
    <xf numFmtId="9" fontId="29" fillId="31" borderId="0" xfId="0" applyNumberFormat="1" applyFont="1" applyFill="1" applyBorder="1" applyAlignment="1" applyProtection="1">
      <alignment horizontal="center" vertical="center" readingOrder="1"/>
      <protection locked="0"/>
    </xf>
    <xf numFmtId="3" fontId="29" fillId="32" borderId="0" xfId="0" applyNumberFormat="1" applyFont="1" applyFill="1" applyBorder="1" applyAlignment="1" applyProtection="1">
      <alignment horizontal="center" vertical="top" readingOrder="1"/>
      <protection locked="0"/>
    </xf>
    <xf numFmtId="10" fontId="29" fillId="32" borderId="0" xfId="0" applyNumberFormat="1" applyFont="1" applyFill="1" applyBorder="1" applyAlignment="1" applyProtection="1">
      <alignment horizontal="center" vertical="center" readingOrder="1"/>
      <protection locked="0"/>
    </xf>
    <xf numFmtId="1" fontId="29" fillId="33" borderId="0" xfId="0" applyNumberFormat="1" applyFont="1" applyFill="1" applyBorder="1" applyAlignment="1" applyProtection="1">
      <alignment horizontal="center" vertical="center" readingOrder="1"/>
      <protection locked="0"/>
    </xf>
    <xf numFmtId="3" fontId="29" fillId="33" borderId="0" xfId="0" applyNumberFormat="1" applyFont="1" applyFill="1" applyBorder="1" applyAlignment="1" applyProtection="1">
      <alignment horizontal="center" vertical="top" readingOrder="1"/>
      <protection locked="0"/>
    </xf>
    <xf numFmtId="9" fontId="29" fillId="33" borderId="0" xfId="0" applyNumberFormat="1" applyFont="1" applyFill="1" applyBorder="1" applyAlignment="1" applyProtection="1">
      <alignment horizontal="center" vertical="center" readingOrder="1"/>
      <protection locked="0"/>
    </xf>
    <xf numFmtId="3" fontId="29" fillId="34" borderId="0" xfId="0" applyNumberFormat="1" applyFont="1" applyFill="1" applyBorder="1" applyAlignment="1" applyProtection="1">
      <alignment horizontal="center" vertical="top" readingOrder="1"/>
      <protection locked="0"/>
    </xf>
    <xf numFmtId="9" fontId="29" fillId="34" borderId="0" xfId="0" applyNumberFormat="1" applyFont="1" applyFill="1" applyBorder="1" applyAlignment="1" applyProtection="1">
      <alignment horizontal="center" vertical="center" readingOrder="1"/>
      <protection locked="0"/>
    </xf>
    <xf numFmtId="0" fontId="29" fillId="35" borderId="0" xfId="4" applyFont="1" applyFill="1" applyBorder="1" applyAlignment="1">
      <alignment horizontal="center" vertical="center"/>
    </xf>
    <xf numFmtId="0" fontId="29" fillId="26" borderId="0" xfId="4" applyFont="1" applyFill="1" applyBorder="1" applyAlignment="1">
      <alignment horizontal="center" vertical="center"/>
    </xf>
    <xf numFmtId="0" fontId="35" fillId="25" borderId="0" xfId="4" applyFont="1" applyFill="1" applyAlignment="1">
      <alignment horizontal="center" vertical="center"/>
    </xf>
    <xf numFmtId="9" fontId="35" fillId="25" borderId="0" xfId="4" applyNumberFormat="1" applyFont="1" applyFill="1" applyAlignment="1">
      <alignment horizontal="center" vertical="center"/>
    </xf>
    <xf numFmtId="0" fontId="19" fillId="14" borderId="0" xfId="4" applyFont="1" applyFill="1" applyBorder="1" applyAlignment="1">
      <alignment vertical="center"/>
    </xf>
    <xf numFmtId="0" fontId="36" fillId="14" borderId="0" xfId="4" applyFont="1" applyFill="1" applyAlignment="1">
      <alignment horizontal="center" vertical="center"/>
    </xf>
    <xf numFmtId="0" fontId="33" fillId="14" borderId="0" xfId="4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29" fillId="35" borderId="0" xfId="4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center" vertical="center" readingOrder="2"/>
    </xf>
    <xf numFmtId="0" fontId="28" fillId="25" borderId="0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center" vertical="center" readingOrder="1"/>
    </xf>
    <xf numFmtId="0" fontId="27" fillId="11" borderId="0" xfId="0" applyNumberFormat="1" applyFont="1" applyFill="1" applyAlignment="1">
      <alignment horizontal="center" vertical="center"/>
    </xf>
    <xf numFmtId="0" fontId="27" fillId="21" borderId="0" xfId="0" applyFont="1" applyFill="1" applyAlignment="1">
      <alignment horizontal="center" vertical="center"/>
    </xf>
    <xf numFmtId="1" fontId="11" fillId="13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0" fontId="27" fillId="15" borderId="0" xfId="0" applyFont="1" applyFill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34" fillId="19" borderId="0" xfId="0" applyFont="1" applyFill="1" applyAlignment="1">
      <alignment horizontal="center" vertical="center" wrapText="1"/>
    </xf>
    <xf numFmtId="0" fontId="4" fillId="11" borderId="0" xfId="0" applyNumberFormat="1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1">
    <cellStyle name="60% - Accent5" xfId="2" builtinId="48"/>
    <cellStyle name="Accent1" xfId="1" builtinId="29"/>
    <cellStyle name="Comma" xfId="3" builtinId="3"/>
    <cellStyle name="Comma 2" xfId="5"/>
    <cellStyle name="Followed Hyperlink" xfId="8" builtinId="9" hidden="1"/>
    <cellStyle name="Followed Hyperlink" xfId="10" builtinId="9" hidden="1"/>
    <cellStyle name="Hyperlink" xfId="7" builtinId="8" hidden="1"/>
    <cellStyle name="Hyperlink" xfId="9" builtinId="8" hidden="1"/>
    <cellStyle name="Normal" xfId="0" builtinId="0"/>
    <cellStyle name="Normal 2" xfId="4"/>
    <cellStyle name="Percent 2" xfId="6"/>
  </cellStyles>
  <dxfs count="3"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T178"/>
  <sheetViews>
    <sheetView rightToLeft="1" tabSelected="1" workbookViewId="0">
      <selection activeCell="T16" sqref="T16"/>
    </sheetView>
  </sheetViews>
  <sheetFormatPr baseColWidth="10" defaultColWidth="9" defaultRowHeight="17" x14ac:dyDescent="0.2"/>
  <cols>
    <col min="1" max="1" width="9" style="43"/>
    <col min="2" max="2" width="4.1640625" style="43" customWidth="1"/>
    <col min="3" max="3" width="14.6640625" style="43" customWidth="1"/>
    <col min="4" max="16384" width="9" style="43"/>
  </cols>
  <sheetData>
    <row r="1" spans="1:20" ht="18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8" customHeight="1" x14ac:dyDescent="0.2">
      <c r="A2" s="42"/>
      <c r="B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8" customHeight="1" x14ac:dyDescent="0.2">
      <c r="A3" s="42"/>
      <c r="B3" s="42"/>
      <c r="C3" s="42"/>
      <c r="D3" s="42"/>
      <c r="E3" s="42"/>
      <c r="F3" s="42"/>
      <c r="G3" s="42"/>
      <c r="H3" s="42"/>
      <c r="I3" s="44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8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42"/>
      <c r="S4" s="42"/>
    </row>
    <row r="5" spans="1:20" ht="18" customHeight="1" x14ac:dyDescent="0.2">
      <c r="A5" s="141"/>
      <c r="B5" s="141" t="s">
        <v>115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42"/>
      <c r="S5" s="42"/>
    </row>
    <row r="6" spans="1:20" ht="18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42"/>
      <c r="S6" s="42"/>
    </row>
    <row r="7" spans="1:20" ht="18" customHeight="1" x14ac:dyDescent="0.2">
      <c r="A7" s="141"/>
      <c r="B7" s="141" t="s">
        <v>116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42"/>
      <c r="S7" s="42"/>
    </row>
    <row r="8" spans="1:20" ht="18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42"/>
      <c r="S8" s="42"/>
    </row>
    <row r="9" spans="1:20" ht="18" customHeight="1" x14ac:dyDescent="0.2">
      <c r="A9" s="141"/>
      <c r="B9" s="141">
        <v>-1</v>
      </c>
      <c r="C9" s="142" t="s">
        <v>132</v>
      </c>
      <c r="D9" s="141" t="s">
        <v>160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42"/>
      <c r="S9" s="42"/>
    </row>
    <row r="10" spans="1:20" ht="18" customHeight="1" x14ac:dyDescent="0.2">
      <c r="A10" s="141"/>
      <c r="B10" s="141">
        <v>-2</v>
      </c>
      <c r="C10" s="142" t="s">
        <v>161</v>
      </c>
      <c r="D10" s="141" t="s">
        <v>162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42"/>
      <c r="S10" s="42"/>
    </row>
    <row r="11" spans="1:20" ht="18" customHeight="1" x14ac:dyDescent="0.2">
      <c r="A11" s="141"/>
      <c r="B11" s="141">
        <v>-3</v>
      </c>
      <c r="C11" s="142" t="s">
        <v>133</v>
      </c>
      <c r="D11" s="141" t="s">
        <v>173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42"/>
      <c r="S11" s="42"/>
    </row>
    <row r="12" spans="1:20" ht="18" customHeight="1" x14ac:dyDescent="0.2">
      <c r="A12" s="141"/>
      <c r="B12" s="141">
        <v>-4</v>
      </c>
      <c r="C12" s="142" t="s">
        <v>131</v>
      </c>
      <c r="D12" s="141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42"/>
      <c r="S12" s="42"/>
    </row>
    <row r="13" spans="1:20" ht="18" customHeight="1" x14ac:dyDescent="0.2">
      <c r="A13" s="141"/>
      <c r="B13" s="141">
        <v>-5</v>
      </c>
      <c r="C13" s="142" t="s">
        <v>134</v>
      </c>
      <c r="D13" s="141" t="s">
        <v>171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42"/>
      <c r="S13" s="42"/>
    </row>
    <row r="14" spans="1:20" ht="18" customHeight="1" x14ac:dyDescent="0.2">
      <c r="A14" s="141"/>
      <c r="B14" s="141">
        <v>-6</v>
      </c>
      <c r="C14" s="142" t="s">
        <v>135</v>
      </c>
      <c r="D14" s="141" t="s">
        <v>172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42"/>
      <c r="S14" s="42"/>
    </row>
    <row r="15" spans="1:20" ht="18" customHeight="1" x14ac:dyDescent="0.2">
      <c r="A15" s="141"/>
      <c r="B15" s="141">
        <v>-7</v>
      </c>
      <c r="C15" s="142" t="s">
        <v>136</v>
      </c>
      <c r="D15" s="141" t="s">
        <v>174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42"/>
      <c r="S15" s="42"/>
    </row>
    <row r="16" spans="1:20" ht="18" customHeight="1" x14ac:dyDescent="0.2">
      <c r="A16" s="141"/>
      <c r="B16" s="141">
        <v>-8</v>
      </c>
      <c r="C16" s="142" t="s">
        <v>137</v>
      </c>
      <c r="D16" s="141" t="s">
        <v>175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42"/>
      <c r="S16" s="42"/>
    </row>
    <row r="17" spans="1:20" ht="18" customHeight="1" x14ac:dyDescent="0.2">
      <c r="A17" s="141"/>
      <c r="B17" s="141">
        <v>-9</v>
      </c>
      <c r="C17" s="142" t="s">
        <v>138</v>
      </c>
      <c r="D17" s="141" t="s">
        <v>176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42"/>
      <c r="S17" s="42"/>
    </row>
    <row r="18" spans="1:20" ht="18" customHeight="1" x14ac:dyDescent="0.2">
      <c r="A18" s="141"/>
      <c r="B18" s="141">
        <v>-10</v>
      </c>
      <c r="C18" s="142" t="s">
        <v>139</v>
      </c>
      <c r="D18" s="141" t="s">
        <v>177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42"/>
      <c r="S18" s="42"/>
    </row>
    <row r="19" spans="1:20" ht="18" customHeight="1" x14ac:dyDescent="0.2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42"/>
      <c r="S19" s="42"/>
    </row>
    <row r="20" spans="1:20" ht="18" customHeight="1" x14ac:dyDescent="0.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42"/>
      <c r="S20" s="42"/>
    </row>
    <row r="21" spans="1:20" ht="18" customHeight="1" x14ac:dyDescent="0.2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42"/>
      <c r="S21" s="42"/>
    </row>
    <row r="22" spans="1:20" ht="18" customHeight="1" x14ac:dyDescent="0.2">
      <c r="A22" s="141"/>
      <c r="B22" s="143" t="s">
        <v>178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42"/>
      <c r="S22" s="42"/>
    </row>
    <row r="23" spans="1:20" ht="18" customHeight="1" x14ac:dyDescent="0.2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42"/>
      <c r="S23" s="42"/>
    </row>
    <row r="24" spans="1:20" ht="18" customHeight="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3" t="s">
        <v>140</v>
      </c>
      <c r="Q24" s="141"/>
      <c r="R24" s="42"/>
      <c r="S24" s="42"/>
    </row>
    <row r="25" spans="1:20" ht="18" customHeight="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42"/>
      <c r="S25" s="42"/>
    </row>
    <row r="26" spans="1:20" ht="18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8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8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8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8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8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8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8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8" customHeight="1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8" customHeight="1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8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8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8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8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8" customHeight="1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8" customHeight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8" customHeight="1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8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8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18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18" customHeight="1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8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18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8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8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8" customHeight="1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18" customHeight="1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8" customHeight="1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8" customHeight="1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18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18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18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18" customHeigh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18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18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18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ht="18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ht="18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ht="18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18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18" customHeight="1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18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18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18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18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8" customHeight="1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18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18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8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8" customHeight="1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8" customHeight="1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8" customHeight="1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18" customHeight="1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8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18" customHeight="1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18" customHeight="1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18" customHeight="1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18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18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18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18" customHeight="1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18" customHeight="1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18" customHeight="1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18" customHeight="1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18" customHeight="1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18" customHeight="1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18" customHeight="1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18" customHeight="1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18" customHeight="1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18" customHeight="1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18" customHeight="1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18" customHeight="1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8" customHeight="1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18" customHeigh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8" customHeigh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18" customHeight="1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18" customHeight="1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18" customHeight="1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18" customHeight="1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18" customHeight="1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18" customHeight="1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18" customHeight="1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 ht="18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18" customHeight="1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8" customHeight="1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8" customHeight="1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 ht="18" customHeight="1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1:20" ht="18" customHeight="1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 ht="18" customHeight="1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 ht="18" customHeight="1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ht="18" customHeight="1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 ht="18" customHeight="1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1:20" ht="18" customHeight="1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1:20" ht="18" customHeight="1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0" ht="18" customHeight="1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8" customHeight="1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 ht="18" customHeight="1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0" ht="18" customHeight="1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 ht="18" customHeight="1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ht="18" customHeight="1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0" ht="18" customHeight="1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0" ht="18" customHeight="1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0" ht="18" customHeight="1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0" ht="18" customHeight="1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1:20" ht="18" customHeight="1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0" ht="18" customHeight="1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0" ht="18" customHeight="1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ht="18" customHeight="1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0" ht="18" customHeight="1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0" ht="18" customHeight="1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0" ht="18" customHeight="1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0" ht="18" customHeight="1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0" ht="18" customHeight="1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0" ht="18" customHeight="1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0" ht="18" customHeight="1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0" ht="18" customHeight="1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0" ht="18" customHeight="1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0" ht="18" customHeight="1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20" ht="18" customHeight="1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1:20" ht="18" customHeight="1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1:20" ht="18" customHeight="1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20" ht="18" customHeight="1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1:20" ht="18" customHeight="1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1:20" ht="18" customHeight="1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20" ht="18" customHeight="1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</row>
    <row r="152" spans="1:20" ht="18" customHeight="1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1:20" ht="18" customHeight="1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1:20" ht="18" customHeight="1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1:20" ht="18" customHeight="1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0" ht="18" customHeight="1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1:20" ht="18" customHeight="1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18" customHeight="1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18" customHeight="1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18" customHeight="1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18" customHeight="1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18" customHeight="1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18" customHeight="1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18" customHeight="1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18" customHeight="1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18" customHeight="1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1:20" ht="18" customHeight="1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18" customHeight="1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18" customHeight="1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8" customHeight="1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18" customHeight="1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18" customHeight="1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18" customHeight="1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18" customHeight="1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18" customHeight="1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18" customHeight="1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18" customHeight="1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8" customHeight="1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rightToLeft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baseColWidth="10" defaultColWidth="8.83203125" defaultRowHeight="18" x14ac:dyDescent="0.25"/>
  <cols>
    <col min="1" max="1" width="29" style="8" bestFit="1" customWidth="1"/>
    <col min="2" max="37" width="6" customWidth="1"/>
  </cols>
  <sheetData>
    <row r="1" spans="1:37" ht="35" customHeight="1" x14ac:dyDescent="0.25">
      <c r="A1" s="91"/>
      <c r="B1" s="155" t="s">
        <v>121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1:37" x14ac:dyDescent="0.25">
      <c r="A2" s="91"/>
      <c r="B2" s="92" t="s">
        <v>16</v>
      </c>
      <c r="C2" s="92" t="s">
        <v>16</v>
      </c>
      <c r="D2" s="92" t="s">
        <v>16</v>
      </c>
      <c r="E2" s="92" t="s">
        <v>16</v>
      </c>
      <c r="F2" s="92" t="s">
        <v>16</v>
      </c>
      <c r="G2" s="92" t="s">
        <v>16</v>
      </c>
      <c r="H2" s="92" t="s">
        <v>16</v>
      </c>
      <c r="I2" s="92" t="s">
        <v>16</v>
      </c>
      <c r="J2" s="92" t="s">
        <v>16</v>
      </c>
      <c r="K2" s="92" t="s">
        <v>16</v>
      </c>
      <c r="L2" s="92" t="s">
        <v>16</v>
      </c>
      <c r="M2" s="92" t="s">
        <v>16</v>
      </c>
      <c r="N2" s="92" t="s">
        <v>16</v>
      </c>
      <c r="O2" s="92" t="s">
        <v>16</v>
      </c>
      <c r="P2" s="92" t="s">
        <v>16</v>
      </c>
      <c r="Q2" s="92" t="s">
        <v>16</v>
      </c>
      <c r="R2" s="92" t="s">
        <v>16</v>
      </c>
      <c r="S2" s="92" t="s">
        <v>16</v>
      </c>
      <c r="T2" s="92" t="s">
        <v>16</v>
      </c>
      <c r="U2" s="92" t="s">
        <v>16</v>
      </c>
      <c r="V2" s="92" t="s">
        <v>16</v>
      </c>
      <c r="W2" s="92" t="s">
        <v>16</v>
      </c>
      <c r="X2" s="92" t="s">
        <v>16</v>
      </c>
      <c r="Y2" s="92" t="s">
        <v>16</v>
      </c>
      <c r="Z2" s="92" t="s">
        <v>16</v>
      </c>
      <c r="AA2" s="92" t="s">
        <v>16</v>
      </c>
      <c r="AB2" s="92" t="s">
        <v>16</v>
      </c>
      <c r="AC2" s="92" t="s">
        <v>16</v>
      </c>
      <c r="AD2" s="92" t="s">
        <v>16</v>
      </c>
      <c r="AE2" s="92" t="s">
        <v>16</v>
      </c>
      <c r="AF2" s="92" t="s">
        <v>16</v>
      </c>
      <c r="AG2" s="92" t="s">
        <v>16</v>
      </c>
      <c r="AH2" s="92" t="s">
        <v>16</v>
      </c>
      <c r="AI2" s="92" t="s">
        <v>16</v>
      </c>
      <c r="AJ2" s="92" t="s">
        <v>16</v>
      </c>
      <c r="AK2" s="92" t="s">
        <v>16</v>
      </c>
    </row>
    <row r="3" spans="1:37" x14ac:dyDescent="0.25">
      <c r="A3" s="91"/>
      <c r="B3" s="90">
        <v>1</v>
      </c>
      <c r="C3" s="90">
        <v>2</v>
      </c>
      <c r="D3" s="90">
        <v>3</v>
      </c>
      <c r="E3" s="90">
        <v>4</v>
      </c>
      <c r="F3" s="90">
        <v>5</v>
      </c>
      <c r="G3" s="90">
        <v>6</v>
      </c>
      <c r="H3" s="90">
        <v>7</v>
      </c>
      <c r="I3" s="90">
        <v>8</v>
      </c>
      <c r="J3" s="90">
        <v>9</v>
      </c>
      <c r="K3" s="90">
        <v>10</v>
      </c>
      <c r="L3" s="90">
        <v>11</v>
      </c>
      <c r="M3" s="90">
        <v>12</v>
      </c>
      <c r="N3" s="90">
        <v>13</v>
      </c>
      <c r="O3" s="90">
        <v>14</v>
      </c>
      <c r="P3" s="90">
        <v>15</v>
      </c>
      <c r="Q3" s="90">
        <v>16</v>
      </c>
      <c r="R3" s="90">
        <v>17</v>
      </c>
      <c r="S3" s="90">
        <v>18</v>
      </c>
      <c r="T3" s="90">
        <v>19</v>
      </c>
      <c r="U3" s="90">
        <v>20</v>
      </c>
      <c r="V3" s="90">
        <v>21</v>
      </c>
      <c r="W3" s="90">
        <v>22</v>
      </c>
      <c r="X3" s="90">
        <v>23</v>
      </c>
      <c r="Y3" s="90">
        <v>24</v>
      </c>
      <c r="Z3" s="90">
        <v>25</v>
      </c>
      <c r="AA3" s="90">
        <v>26</v>
      </c>
      <c r="AB3" s="90">
        <v>27</v>
      </c>
      <c r="AC3" s="90">
        <v>28</v>
      </c>
      <c r="AD3" s="90">
        <v>29</v>
      </c>
      <c r="AE3" s="90">
        <v>30</v>
      </c>
      <c r="AF3" s="90">
        <v>31</v>
      </c>
      <c r="AG3" s="90">
        <v>32</v>
      </c>
      <c r="AH3" s="90">
        <v>33</v>
      </c>
      <c r="AI3" s="90">
        <v>34</v>
      </c>
      <c r="AJ3" s="90">
        <v>35</v>
      </c>
      <c r="AK3" s="90">
        <v>36</v>
      </c>
    </row>
    <row r="4" spans="1:37" x14ac:dyDescent="0.25">
      <c r="A4" s="91" t="s">
        <v>145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x14ac:dyDescent="0.25">
      <c r="A5" s="91" t="s">
        <v>146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x14ac:dyDescent="0.25">
      <c r="A6" s="9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x14ac:dyDescent="0.25">
      <c r="A7" s="91" t="s">
        <v>142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x14ac:dyDescent="0.25">
      <c r="A8" s="91" t="s">
        <v>143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x14ac:dyDescent="0.25">
      <c r="A9" s="91" t="s">
        <v>144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x14ac:dyDescent="0.25">
      <c r="A10" s="9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x14ac:dyDescent="0.25">
      <c r="A11" s="9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4" spans="1:37" x14ac:dyDescent="0.25">
      <c r="M14" s="31"/>
    </row>
    <row r="16" spans="1:37" x14ac:dyDescent="0.25">
      <c r="M16" s="31"/>
    </row>
  </sheetData>
  <mergeCells count="1">
    <mergeCell ref="B1:AK1"/>
  </mergeCells>
  <conditionalFormatting sqref="B3:AK9 A2:A11">
    <cfRule type="expression" dxfId="2" priority="1">
      <formula>"MOD(ROW(),2)=0"</formula>
    </cfRule>
    <cfRule type="expression" dxfId="1" priority="2">
      <formula>"MOD(ROW(),2)"</formula>
    </cfRule>
    <cfRule type="expression" dxfId="0" priority="3">
      <formula>"MOD(ROW(),2)=0"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"/>
  <sheetViews>
    <sheetView rightToLeft="1" zoomScale="96" zoomScaleNormal="96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baseColWidth="10" defaultColWidth="9.1640625" defaultRowHeight="32" customHeight="1" x14ac:dyDescent="0.2"/>
  <cols>
    <col min="1" max="1" width="9.1640625" style="59"/>
    <col min="2" max="2" width="21.6640625" style="58" customWidth="1"/>
    <col min="3" max="3" width="9.33203125" style="59" bestFit="1" customWidth="1"/>
    <col min="4" max="5" width="8.33203125" style="59" bestFit="1" customWidth="1"/>
    <col min="6" max="6" width="10.5" style="59" bestFit="1" customWidth="1"/>
    <col min="7" max="11" width="8.33203125" style="59" bestFit="1" customWidth="1"/>
    <col min="12" max="12" width="8.33203125" style="59" customWidth="1"/>
    <col min="13" max="13" width="12" style="59" customWidth="1"/>
    <col min="14" max="15" width="10.83203125" style="59" customWidth="1"/>
    <col min="16" max="16" width="11.33203125" style="59" customWidth="1"/>
    <col min="17" max="17" width="11.1640625" style="59" customWidth="1"/>
    <col min="18" max="18" width="9.6640625" style="59" bestFit="1" customWidth="1"/>
    <col min="19" max="19" width="13.1640625" style="59" customWidth="1"/>
    <col min="20" max="20" width="11.33203125" style="59" customWidth="1"/>
    <col min="21" max="21" width="8.33203125" style="59" bestFit="1" customWidth="1"/>
    <col min="22" max="22" width="9.6640625" style="59" bestFit="1" customWidth="1"/>
    <col min="23" max="28" width="8.5" style="59" bestFit="1" customWidth="1"/>
    <col min="29" max="29" width="10.83203125" style="59" customWidth="1"/>
    <col min="30" max="30" width="12.33203125" style="59" customWidth="1"/>
    <col min="31" max="31" width="10.6640625" style="59" customWidth="1"/>
    <col min="32" max="32" width="10.1640625" style="59" customWidth="1"/>
    <col min="33" max="39" width="9.6640625" style="59" bestFit="1" customWidth="1"/>
    <col min="40" max="40" width="11" style="59" bestFit="1" customWidth="1"/>
    <col min="41" max="41" width="13.83203125" style="59" bestFit="1" customWidth="1"/>
    <col min="42" max="16384" width="9.1640625" style="59"/>
  </cols>
  <sheetData>
    <row r="1" spans="1:41" ht="32" customHeight="1" x14ac:dyDescent="0.2">
      <c r="A1" s="109"/>
      <c r="B1" s="110"/>
      <c r="C1" s="156" t="s">
        <v>141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pans="1:41" s="60" customFormat="1" ht="32" customHeight="1" x14ac:dyDescent="0.2">
      <c r="B2" s="62" t="s">
        <v>16</v>
      </c>
      <c r="C2" s="63">
        <v>0</v>
      </c>
      <c r="D2" s="63">
        <v>1</v>
      </c>
      <c r="E2" s="63">
        <v>2</v>
      </c>
      <c r="F2" s="63">
        <v>3</v>
      </c>
      <c r="G2" s="63">
        <v>4</v>
      </c>
      <c r="H2" s="63">
        <v>5</v>
      </c>
      <c r="I2" s="63">
        <v>6</v>
      </c>
      <c r="J2" s="63">
        <v>7</v>
      </c>
      <c r="K2" s="63">
        <v>8</v>
      </c>
      <c r="L2" s="63">
        <v>9</v>
      </c>
      <c r="M2" s="63">
        <v>10</v>
      </c>
      <c r="N2" s="63">
        <v>11</v>
      </c>
      <c r="O2" s="63">
        <v>12</v>
      </c>
      <c r="P2" s="63">
        <v>13</v>
      </c>
      <c r="Q2" s="63">
        <v>14</v>
      </c>
      <c r="R2" s="63">
        <v>15</v>
      </c>
      <c r="S2" s="63">
        <v>16</v>
      </c>
      <c r="T2" s="63">
        <v>17</v>
      </c>
      <c r="U2" s="63">
        <v>18</v>
      </c>
      <c r="V2" s="63">
        <v>19</v>
      </c>
      <c r="W2" s="63">
        <v>20</v>
      </c>
      <c r="X2" s="63">
        <v>21</v>
      </c>
      <c r="Y2" s="63">
        <v>22</v>
      </c>
      <c r="Z2" s="63">
        <v>23</v>
      </c>
      <c r="AA2" s="63">
        <v>24</v>
      </c>
      <c r="AB2" s="63">
        <v>25</v>
      </c>
      <c r="AC2" s="63">
        <v>26</v>
      </c>
      <c r="AD2" s="63">
        <v>27</v>
      </c>
      <c r="AE2" s="63">
        <v>28</v>
      </c>
      <c r="AF2" s="63">
        <v>29</v>
      </c>
      <c r="AG2" s="63">
        <v>30</v>
      </c>
      <c r="AH2" s="63">
        <v>31</v>
      </c>
      <c r="AI2" s="63">
        <v>32</v>
      </c>
      <c r="AJ2" s="63">
        <v>33</v>
      </c>
      <c r="AK2" s="63">
        <v>34</v>
      </c>
      <c r="AL2" s="63">
        <v>35</v>
      </c>
      <c r="AM2" s="63">
        <v>36</v>
      </c>
      <c r="AN2" s="63" t="s">
        <v>44</v>
      </c>
      <c r="AO2" s="63" t="s">
        <v>117</v>
      </c>
    </row>
    <row r="3" spans="1:41" ht="32" customHeight="1" x14ac:dyDescent="0.2">
      <c r="B3" s="64" t="s">
        <v>101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>
        <f t="shared" ref="AN3:AN7" si="0">SUM(D3:AM3)</f>
        <v>0</v>
      </c>
      <c r="AO3" s="65" t="e">
        <f>(AN3/AN7)*100</f>
        <v>#DIV/0!</v>
      </c>
    </row>
    <row r="4" spans="1:41" ht="32" customHeight="1" x14ac:dyDescent="0.2">
      <c r="B4" s="64" t="s">
        <v>102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>
        <f t="shared" si="0"/>
        <v>0</v>
      </c>
      <c r="AO4" s="65" t="e">
        <f>(AN4/AN7)*100</f>
        <v>#DIV/0!</v>
      </c>
    </row>
    <row r="5" spans="1:41" ht="32" customHeight="1" x14ac:dyDescent="0.2">
      <c r="B5" s="64" t="s">
        <v>118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5">
        <f t="shared" si="0"/>
        <v>0</v>
      </c>
      <c r="AO5" s="65" t="e">
        <f>(AN5/AN7)*100</f>
        <v>#DIV/0!</v>
      </c>
    </row>
    <row r="6" spans="1:41" ht="32" customHeight="1" x14ac:dyDescent="0.2">
      <c r="B6" s="64" t="s">
        <v>21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5">
        <f t="shared" si="0"/>
        <v>0</v>
      </c>
      <c r="AO6" s="65" t="e">
        <f>(AN6/AN7)*100</f>
        <v>#DIV/0!</v>
      </c>
    </row>
    <row r="7" spans="1:41" ht="32" customHeight="1" x14ac:dyDescent="0.2">
      <c r="B7" s="61" t="s">
        <v>40</v>
      </c>
      <c r="C7" s="61">
        <f t="shared" ref="C7:AM7" si="1">SUM(C3:C6)</f>
        <v>0</v>
      </c>
      <c r="D7" s="61">
        <f t="shared" si="1"/>
        <v>0</v>
      </c>
      <c r="E7" s="61">
        <f t="shared" si="1"/>
        <v>0</v>
      </c>
      <c r="F7" s="61">
        <f t="shared" si="1"/>
        <v>0</v>
      </c>
      <c r="G7" s="61">
        <f t="shared" si="1"/>
        <v>0</v>
      </c>
      <c r="H7" s="61">
        <f t="shared" si="1"/>
        <v>0</v>
      </c>
      <c r="I7" s="61">
        <f t="shared" si="1"/>
        <v>0</v>
      </c>
      <c r="J7" s="61">
        <f t="shared" si="1"/>
        <v>0</v>
      </c>
      <c r="K7" s="61">
        <f t="shared" si="1"/>
        <v>0</v>
      </c>
      <c r="L7" s="61">
        <f t="shared" si="1"/>
        <v>0</v>
      </c>
      <c r="M7" s="61">
        <f t="shared" si="1"/>
        <v>0</v>
      </c>
      <c r="N7" s="61">
        <f t="shared" si="1"/>
        <v>0</v>
      </c>
      <c r="O7" s="61">
        <f t="shared" si="1"/>
        <v>0</v>
      </c>
      <c r="P7" s="61">
        <f t="shared" si="1"/>
        <v>0</v>
      </c>
      <c r="Q7" s="61">
        <f t="shared" si="1"/>
        <v>0</v>
      </c>
      <c r="R7" s="61">
        <f t="shared" si="1"/>
        <v>0</v>
      </c>
      <c r="S7" s="61">
        <f t="shared" si="1"/>
        <v>0</v>
      </c>
      <c r="T7" s="61">
        <f t="shared" si="1"/>
        <v>0</v>
      </c>
      <c r="U7" s="61">
        <f t="shared" si="1"/>
        <v>0</v>
      </c>
      <c r="V7" s="61">
        <f t="shared" si="1"/>
        <v>0</v>
      </c>
      <c r="W7" s="61">
        <f t="shared" si="1"/>
        <v>0</v>
      </c>
      <c r="X7" s="61">
        <f t="shared" si="1"/>
        <v>0</v>
      </c>
      <c r="Y7" s="61">
        <f t="shared" si="1"/>
        <v>0</v>
      </c>
      <c r="Z7" s="61">
        <f t="shared" si="1"/>
        <v>0</v>
      </c>
      <c r="AA7" s="61">
        <f t="shared" si="1"/>
        <v>0</v>
      </c>
      <c r="AB7" s="61">
        <f t="shared" si="1"/>
        <v>0</v>
      </c>
      <c r="AC7" s="61">
        <f t="shared" si="1"/>
        <v>0</v>
      </c>
      <c r="AD7" s="61">
        <f t="shared" si="1"/>
        <v>0</v>
      </c>
      <c r="AE7" s="61">
        <f t="shared" si="1"/>
        <v>0</v>
      </c>
      <c r="AF7" s="61">
        <f t="shared" si="1"/>
        <v>0</v>
      </c>
      <c r="AG7" s="61">
        <f t="shared" si="1"/>
        <v>0</v>
      </c>
      <c r="AH7" s="61">
        <f t="shared" si="1"/>
        <v>0</v>
      </c>
      <c r="AI7" s="61">
        <f t="shared" si="1"/>
        <v>0</v>
      </c>
      <c r="AJ7" s="61">
        <f t="shared" si="1"/>
        <v>0</v>
      </c>
      <c r="AK7" s="61">
        <f t="shared" si="1"/>
        <v>0</v>
      </c>
      <c r="AL7" s="61">
        <f t="shared" si="1"/>
        <v>0</v>
      </c>
      <c r="AM7" s="61">
        <f t="shared" si="1"/>
        <v>0</v>
      </c>
      <c r="AN7" s="65">
        <f t="shared" si="0"/>
        <v>0</v>
      </c>
      <c r="AO7" s="65"/>
    </row>
  </sheetData>
  <mergeCells count="1">
    <mergeCell ref="C1:V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0"/>
  <sheetViews>
    <sheetView rightToLeft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AL2"/>
    </sheetView>
  </sheetViews>
  <sheetFormatPr baseColWidth="10" defaultColWidth="9.1640625" defaultRowHeight="18" x14ac:dyDescent="0.25"/>
  <cols>
    <col min="1" max="1" width="28.1640625" style="9" customWidth="1"/>
    <col min="2" max="38" width="7.33203125" style="1" customWidth="1"/>
    <col min="39" max="16384" width="9.1640625" style="1"/>
  </cols>
  <sheetData>
    <row r="2" spans="1:38" s="7" customFormat="1" ht="31" customHeight="1" x14ac:dyDescent="0.25">
      <c r="A2" s="157" t="s">
        <v>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</row>
    <row r="3" spans="1:38" s="7" customFormat="1" x14ac:dyDescent="0.25">
      <c r="A3" s="24"/>
      <c r="B3" s="24" t="s">
        <v>16</v>
      </c>
      <c r="C3" s="57" t="s">
        <v>16</v>
      </c>
      <c r="D3" s="57" t="s">
        <v>16</v>
      </c>
      <c r="E3" s="57" t="s">
        <v>16</v>
      </c>
      <c r="F3" s="57" t="s">
        <v>16</v>
      </c>
      <c r="G3" s="57" t="s">
        <v>16</v>
      </c>
      <c r="H3" s="57" t="s">
        <v>16</v>
      </c>
      <c r="I3" s="57" t="s">
        <v>16</v>
      </c>
      <c r="J3" s="57" t="s">
        <v>16</v>
      </c>
      <c r="K3" s="57" t="s">
        <v>16</v>
      </c>
      <c r="L3" s="57" t="s">
        <v>16</v>
      </c>
      <c r="M3" s="57" t="s">
        <v>16</v>
      </c>
      <c r="N3" s="57" t="s">
        <v>16</v>
      </c>
      <c r="O3" s="57" t="s">
        <v>16</v>
      </c>
      <c r="P3" s="57" t="s">
        <v>16</v>
      </c>
      <c r="Q3" s="57" t="s">
        <v>16</v>
      </c>
      <c r="R3" s="57" t="s">
        <v>16</v>
      </c>
      <c r="S3" s="57" t="s">
        <v>16</v>
      </c>
      <c r="T3" s="57" t="s">
        <v>16</v>
      </c>
      <c r="U3" s="57" t="s">
        <v>16</v>
      </c>
      <c r="V3" s="57" t="s">
        <v>16</v>
      </c>
      <c r="W3" s="57" t="s">
        <v>16</v>
      </c>
      <c r="X3" s="57" t="s">
        <v>16</v>
      </c>
      <c r="Y3" s="57" t="s">
        <v>16</v>
      </c>
      <c r="Z3" s="57" t="s">
        <v>16</v>
      </c>
      <c r="AA3" s="57" t="s">
        <v>16</v>
      </c>
      <c r="AB3" s="57" t="s">
        <v>16</v>
      </c>
      <c r="AC3" s="57" t="s">
        <v>16</v>
      </c>
      <c r="AD3" s="57" t="s">
        <v>16</v>
      </c>
      <c r="AE3" s="57" t="s">
        <v>16</v>
      </c>
      <c r="AF3" s="57" t="s">
        <v>16</v>
      </c>
      <c r="AG3" s="57" t="s">
        <v>16</v>
      </c>
      <c r="AH3" s="57" t="s">
        <v>16</v>
      </c>
      <c r="AI3" s="57" t="s">
        <v>16</v>
      </c>
      <c r="AJ3" s="57" t="s">
        <v>16</v>
      </c>
      <c r="AK3" s="57" t="s">
        <v>16</v>
      </c>
      <c r="AL3" s="57" t="s">
        <v>16</v>
      </c>
    </row>
    <row r="4" spans="1:38" x14ac:dyDescent="0.25">
      <c r="A4" s="23" t="s">
        <v>7</v>
      </c>
      <c r="B4" s="33">
        <v>0</v>
      </c>
      <c r="C4" s="34">
        <v>1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  <c r="AG4" s="33">
        <v>31</v>
      </c>
      <c r="AH4" s="33">
        <v>32</v>
      </c>
      <c r="AI4" s="33">
        <v>33</v>
      </c>
      <c r="AJ4" s="33">
        <v>34</v>
      </c>
      <c r="AK4" s="33">
        <v>35</v>
      </c>
      <c r="AL4" s="33">
        <v>36</v>
      </c>
    </row>
    <row r="5" spans="1:38" x14ac:dyDescent="0.25">
      <c r="A5" s="2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x14ac:dyDescent="0.25">
      <c r="A6" s="2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5">
      <c r="A7" s="2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5">
      <c r="A8" s="2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5">
      <c r="A9" s="2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5">
      <c r="A10" s="24" t="s">
        <v>12</v>
      </c>
      <c r="B10" s="34"/>
      <c r="C10" s="34">
        <f t="shared" ref="C10:AL10" si="0">SUM(C5:C9)</f>
        <v>0</v>
      </c>
      <c r="D10" s="34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4">
        <f t="shared" si="0"/>
        <v>0</v>
      </c>
      <c r="AB10" s="34">
        <f t="shared" si="0"/>
        <v>0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4">
        <f t="shared" si="0"/>
        <v>0</v>
      </c>
      <c r="AG10" s="34">
        <f t="shared" si="0"/>
        <v>0</v>
      </c>
      <c r="AH10" s="34">
        <f t="shared" si="0"/>
        <v>0</v>
      </c>
      <c r="AI10" s="34">
        <f t="shared" si="0"/>
        <v>0</v>
      </c>
      <c r="AJ10" s="34">
        <f t="shared" si="0"/>
        <v>0</v>
      </c>
      <c r="AK10" s="34">
        <f t="shared" si="0"/>
        <v>0</v>
      </c>
      <c r="AL10" s="34">
        <f t="shared" si="0"/>
        <v>0</v>
      </c>
    </row>
  </sheetData>
  <mergeCells count="1">
    <mergeCell ref="A2:AL2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B2:AN12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baseColWidth="10" defaultColWidth="9.1640625" defaultRowHeight="27" customHeight="1" x14ac:dyDescent="0.2"/>
  <cols>
    <col min="1" max="1" width="9.1640625" style="37"/>
    <col min="2" max="2" width="21.6640625" style="39" customWidth="1"/>
    <col min="3" max="3" width="9.33203125" style="37" bestFit="1" customWidth="1"/>
    <col min="4" max="5" width="8.33203125" style="37" bestFit="1" customWidth="1"/>
    <col min="6" max="6" width="10.5" style="37" bestFit="1" customWidth="1"/>
    <col min="7" max="11" width="8.33203125" style="37" bestFit="1" customWidth="1"/>
    <col min="12" max="12" width="8.33203125" style="37" customWidth="1"/>
    <col min="13" max="13" width="12" style="37" customWidth="1"/>
    <col min="14" max="15" width="10.83203125" style="37" customWidth="1"/>
    <col min="16" max="16" width="11.33203125" style="37" customWidth="1"/>
    <col min="17" max="17" width="11.1640625" style="37" customWidth="1"/>
    <col min="18" max="18" width="9.6640625" style="37" bestFit="1" customWidth="1"/>
    <col min="19" max="19" width="13.1640625" style="37" customWidth="1"/>
    <col min="20" max="20" width="11.33203125" style="37" customWidth="1"/>
    <col min="21" max="21" width="8.33203125" style="37" bestFit="1" customWidth="1"/>
    <col min="22" max="22" width="9.6640625" style="37" bestFit="1" customWidth="1"/>
    <col min="23" max="28" width="8.5" style="37" bestFit="1" customWidth="1"/>
    <col min="29" max="29" width="10.83203125" style="37" customWidth="1"/>
    <col min="30" max="30" width="12.33203125" style="37" customWidth="1"/>
    <col min="31" max="31" width="10.6640625" style="37" customWidth="1"/>
    <col min="32" max="32" width="10.1640625" style="37" customWidth="1"/>
    <col min="33" max="39" width="9.6640625" style="37" bestFit="1" customWidth="1"/>
    <col min="40" max="40" width="11" style="37" bestFit="1" customWidth="1"/>
    <col min="41" max="16384" width="9.1640625" style="37"/>
  </cols>
  <sheetData>
    <row r="2" spans="2:40" s="36" customFormat="1" ht="27" customHeight="1" x14ac:dyDescent="0.2">
      <c r="B2" s="81" t="s">
        <v>16</v>
      </c>
      <c r="C2" s="82">
        <v>0</v>
      </c>
      <c r="D2" s="82">
        <v>1</v>
      </c>
      <c r="E2" s="82">
        <v>2</v>
      </c>
      <c r="F2" s="82">
        <v>3</v>
      </c>
      <c r="G2" s="82">
        <v>4</v>
      </c>
      <c r="H2" s="82">
        <v>5</v>
      </c>
      <c r="I2" s="82">
        <v>6</v>
      </c>
      <c r="J2" s="82">
        <v>7</v>
      </c>
      <c r="K2" s="82">
        <v>8</v>
      </c>
      <c r="L2" s="82">
        <v>9</v>
      </c>
      <c r="M2" s="82">
        <v>10</v>
      </c>
      <c r="N2" s="82">
        <v>11</v>
      </c>
      <c r="O2" s="82">
        <v>12</v>
      </c>
      <c r="P2" s="82">
        <v>13</v>
      </c>
      <c r="Q2" s="82">
        <v>14</v>
      </c>
      <c r="R2" s="82">
        <v>15</v>
      </c>
      <c r="S2" s="82">
        <v>16</v>
      </c>
      <c r="T2" s="82">
        <v>17</v>
      </c>
      <c r="U2" s="82">
        <v>18</v>
      </c>
      <c r="V2" s="82">
        <v>19</v>
      </c>
      <c r="W2" s="82">
        <v>20</v>
      </c>
      <c r="X2" s="82">
        <v>21</v>
      </c>
      <c r="Y2" s="82">
        <v>22</v>
      </c>
      <c r="Z2" s="82">
        <v>23</v>
      </c>
      <c r="AA2" s="82">
        <v>24</v>
      </c>
      <c r="AB2" s="82">
        <v>25</v>
      </c>
      <c r="AC2" s="82">
        <v>26</v>
      </c>
      <c r="AD2" s="82">
        <v>27</v>
      </c>
      <c r="AE2" s="82">
        <v>28</v>
      </c>
      <c r="AF2" s="82">
        <v>29</v>
      </c>
      <c r="AG2" s="82">
        <v>30</v>
      </c>
      <c r="AH2" s="82">
        <v>31</v>
      </c>
      <c r="AI2" s="82">
        <v>32</v>
      </c>
      <c r="AJ2" s="82">
        <v>33</v>
      </c>
      <c r="AK2" s="82">
        <v>34</v>
      </c>
      <c r="AL2" s="82">
        <v>35</v>
      </c>
      <c r="AM2" s="82">
        <v>36</v>
      </c>
      <c r="AN2" s="82" t="s">
        <v>44</v>
      </c>
    </row>
    <row r="3" spans="2:40" ht="27" customHeight="1" x14ac:dyDescent="0.2">
      <c r="B3" s="83" t="s">
        <v>20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2"/>
    </row>
    <row r="4" spans="2:40" ht="27" customHeight="1" x14ac:dyDescent="0.2">
      <c r="B4" s="85" t="s">
        <v>22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38">
        <f>SUM(D4:AM4)</f>
        <v>0</v>
      </c>
    </row>
    <row r="5" spans="2:40" ht="27" customHeight="1" x14ac:dyDescent="0.2">
      <c r="B5" s="86" t="s">
        <v>63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38">
        <f t="shared" ref="AN5:AN7" si="0">SUM(D5:AM5)</f>
        <v>0</v>
      </c>
    </row>
    <row r="6" spans="2:40" ht="27" customHeight="1" x14ac:dyDescent="0.2">
      <c r="B6" s="88" t="s">
        <v>23</v>
      </c>
      <c r="C6" s="88">
        <f t="shared" ref="C6:AM6" si="1">C4-SUM(C5:C5)</f>
        <v>0</v>
      </c>
      <c r="D6" s="88">
        <f t="shared" si="1"/>
        <v>0</v>
      </c>
      <c r="E6" s="88">
        <f t="shared" si="1"/>
        <v>0</v>
      </c>
      <c r="F6" s="88">
        <f t="shared" si="1"/>
        <v>0</v>
      </c>
      <c r="G6" s="88">
        <f t="shared" si="1"/>
        <v>0</v>
      </c>
      <c r="H6" s="88">
        <f t="shared" si="1"/>
        <v>0</v>
      </c>
      <c r="I6" s="88">
        <f t="shared" si="1"/>
        <v>0</v>
      </c>
      <c r="J6" s="88">
        <f t="shared" si="1"/>
        <v>0</v>
      </c>
      <c r="K6" s="88">
        <f t="shared" si="1"/>
        <v>0</v>
      </c>
      <c r="L6" s="88">
        <f t="shared" si="1"/>
        <v>0</v>
      </c>
      <c r="M6" s="88">
        <f t="shared" si="1"/>
        <v>0</v>
      </c>
      <c r="N6" s="88">
        <f t="shared" si="1"/>
        <v>0</v>
      </c>
      <c r="O6" s="88">
        <f t="shared" si="1"/>
        <v>0</v>
      </c>
      <c r="P6" s="88">
        <f t="shared" si="1"/>
        <v>0</v>
      </c>
      <c r="Q6" s="88">
        <f t="shared" si="1"/>
        <v>0</v>
      </c>
      <c r="R6" s="88">
        <f t="shared" si="1"/>
        <v>0</v>
      </c>
      <c r="S6" s="88">
        <f t="shared" si="1"/>
        <v>0</v>
      </c>
      <c r="T6" s="88">
        <f t="shared" si="1"/>
        <v>0</v>
      </c>
      <c r="U6" s="88">
        <f t="shared" si="1"/>
        <v>0</v>
      </c>
      <c r="V6" s="88">
        <f t="shared" si="1"/>
        <v>0</v>
      </c>
      <c r="W6" s="88">
        <f t="shared" si="1"/>
        <v>0</v>
      </c>
      <c r="X6" s="88">
        <f t="shared" si="1"/>
        <v>0</v>
      </c>
      <c r="Y6" s="88">
        <f t="shared" si="1"/>
        <v>0</v>
      </c>
      <c r="Z6" s="88">
        <f t="shared" si="1"/>
        <v>0</v>
      </c>
      <c r="AA6" s="88">
        <f t="shared" si="1"/>
        <v>0</v>
      </c>
      <c r="AB6" s="88">
        <f t="shared" si="1"/>
        <v>0</v>
      </c>
      <c r="AC6" s="88">
        <f t="shared" si="1"/>
        <v>0</v>
      </c>
      <c r="AD6" s="88">
        <f t="shared" si="1"/>
        <v>0</v>
      </c>
      <c r="AE6" s="88">
        <f t="shared" si="1"/>
        <v>0</v>
      </c>
      <c r="AF6" s="88">
        <f t="shared" si="1"/>
        <v>0</v>
      </c>
      <c r="AG6" s="88">
        <f t="shared" si="1"/>
        <v>0</v>
      </c>
      <c r="AH6" s="88">
        <f t="shared" si="1"/>
        <v>0</v>
      </c>
      <c r="AI6" s="88">
        <f t="shared" si="1"/>
        <v>0</v>
      </c>
      <c r="AJ6" s="88">
        <f t="shared" si="1"/>
        <v>0</v>
      </c>
      <c r="AK6" s="88">
        <f t="shared" si="1"/>
        <v>0</v>
      </c>
      <c r="AL6" s="88">
        <f t="shared" si="1"/>
        <v>0</v>
      </c>
      <c r="AM6" s="88">
        <f t="shared" si="1"/>
        <v>0</v>
      </c>
      <c r="AN6" s="38">
        <f t="shared" si="0"/>
        <v>0</v>
      </c>
    </row>
    <row r="7" spans="2:40" ht="27" customHeight="1" x14ac:dyDescent="0.2">
      <c r="B7" s="89" t="s">
        <v>24</v>
      </c>
      <c r="C7" s="89">
        <f>C6</f>
        <v>0</v>
      </c>
      <c r="D7" s="89">
        <f>C7+D6</f>
        <v>0</v>
      </c>
      <c r="E7" s="89">
        <f t="shared" ref="E7:AM7" si="2">D7+E6</f>
        <v>0</v>
      </c>
      <c r="F7" s="89">
        <f t="shared" si="2"/>
        <v>0</v>
      </c>
      <c r="G7" s="89">
        <f t="shared" si="2"/>
        <v>0</v>
      </c>
      <c r="H7" s="89">
        <f t="shared" si="2"/>
        <v>0</v>
      </c>
      <c r="I7" s="89">
        <f t="shared" si="2"/>
        <v>0</v>
      </c>
      <c r="J7" s="89">
        <f t="shared" si="2"/>
        <v>0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89">
        <f t="shared" si="2"/>
        <v>0</v>
      </c>
      <c r="O7" s="89">
        <f t="shared" si="2"/>
        <v>0</v>
      </c>
      <c r="P7" s="89">
        <f t="shared" si="2"/>
        <v>0</v>
      </c>
      <c r="Q7" s="89">
        <f t="shared" si="2"/>
        <v>0</v>
      </c>
      <c r="R7" s="89">
        <f t="shared" si="2"/>
        <v>0</v>
      </c>
      <c r="S7" s="89">
        <f t="shared" si="2"/>
        <v>0</v>
      </c>
      <c r="T7" s="89">
        <f t="shared" si="2"/>
        <v>0</v>
      </c>
      <c r="U7" s="89">
        <f t="shared" si="2"/>
        <v>0</v>
      </c>
      <c r="V7" s="89">
        <f t="shared" si="2"/>
        <v>0</v>
      </c>
      <c r="W7" s="89">
        <f t="shared" si="2"/>
        <v>0</v>
      </c>
      <c r="X7" s="89">
        <f t="shared" si="2"/>
        <v>0</v>
      </c>
      <c r="Y7" s="89">
        <f t="shared" si="2"/>
        <v>0</v>
      </c>
      <c r="Z7" s="89">
        <f t="shared" si="2"/>
        <v>0</v>
      </c>
      <c r="AA7" s="89">
        <f t="shared" si="2"/>
        <v>0</v>
      </c>
      <c r="AB7" s="89">
        <f t="shared" si="2"/>
        <v>0</v>
      </c>
      <c r="AC7" s="89">
        <f t="shared" si="2"/>
        <v>0</v>
      </c>
      <c r="AD7" s="89">
        <f t="shared" si="2"/>
        <v>0</v>
      </c>
      <c r="AE7" s="89">
        <f t="shared" si="2"/>
        <v>0</v>
      </c>
      <c r="AF7" s="89">
        <f t="shared" si="2"/>
        <v>0</v>
      </c>
      <c r="AG7" s="89">
        <f t="shared" si="2"/>
        <v>0</v>
      </c>
      <c r="AH7" s="89">
        <f t="shared" si="2"/>
        <v>0</v>
      </c>
      <c r="AI7" s="89">
        <f t="shared" si="2"/>
        <v>0</v>
      </c>
      <c r="AJ7" s="89">
        <f t="shared" si="2"/>
        <v>0</v>
      </c>
      <c r="AK7" s="89">
        <f t="shared" si="2"/>
        <v>0</v>
      </c>
      <c r="AL7" s="89">
        <f t="shared" si="2"/>
        <v>0</v>
      </c>
      <c r="AM7" s="89">
        <f t="shared" si="2"/>
        <v>0</v>
      </c>
      <c r="AN7" s="38">
        <f t="shared" si="0"/>
        <v>0</v>
      </c>
    </row>
    <row r="8" spans="2:40" ht="27" customHeight="1" x14ac:dyDescent="0.2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2:40" ht="27" customHeight="1" x14ac:dyDescent="0.2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2:40" ht="27" customHeight="1" x14ac:dyDescent="0.2"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2:40" ht="27" customHeight="1" x14ac:dyDescent="0.2">
      <c r="B11" s="37"/>
    </row>
    <row r="12" spans="2:40" ht="27" customHeight="1" x14ac:dyDescent="0.2">
      <c r="B12" s="3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3:AN24"/>
  <sheetViews>
    <sheetView rightToLeft="1" topLeftCell="C5" workbookViewId="0">
      <pane xSplit="1" ySplit="1" topLeftCell="D12" activePane="bottomRight" state="frozen"/>
      <selection activeCell="C5" sqref="C5"/>
      <selection pane="topRight" activeCell="D5" sqref="D5"/>
      <selection pane="bottomLeft" activeCell="C6" sqref="C6"/>
      <selection pane="bottomRight" activeCell="C23" sqref="C23"/>
    </sheetView>
  </sheetViews>
  <sheetFormatPr baseColWidth="10" defaultColWidth="9.1640625" defaultRowHeight="20" x14ac:dyDescent="0.2"/>
  <cols>
    <col min="1" max="1" width="9.1640625" style="2"/>
    <col min="2" max="2" width="20.33203125" style="15" bestFit="1" customWidth="1"/>
    <col min="3" max="3" width="37.1640625" style="19" bestFit="1" customWidth="1"/>
    <col min="4" max="4" width="3.83203125" style="2" bestFit="1" customWidth="1"/>
    <col min="5" max="5" width="9" style="2" bestFit="1" customWidth="1"/>
    <col min="6" max="6" width="6.6640625" style="2" bestFit="1" customWidth="1"/>
    <col min="7" max="10" width="7.83203125" style="2" bestFit="1" customWidth="1"/>
    <col min="11" max="11" width="10.1640625" style="2" bestFit="1" customWidth="1"/>
    <col min="12" max="16" width="9" style="2" bestFit="1" customWidth="1"/>
    <col min="17" max="17" width="11.33203125" style="2" bestFit="1" customWidth="1"/>
    <col min="18" max="18" width="9" style="2" bestFit="1" customWidth="1"/>
    <col min="19" max="23" width="10.1640625" style="2" bestFit="1" customWidth="1"/>
    <col min="24" max="24" width="12.5" style="2" bestFit="1" customWidth="1"/>
    <col min="25" max="28" width="10.1640625" style="2" bestFit="1" customWidth="1"/>
    <col min="29" max="30" width="11.33203125" style="2" bestFit="1" customWidth="1"/>
    <col min="31" max="31" width="13.6640625" style="2" bestFit="1" customWidth="1"/>
    <col min="32" max="37" width="11.33203125" style="2" bestFit="1" customWidth="1"/>
    <col min="38" max="38" width="13.6640625" style="2" bestFit="1" customWidth="1"/>
    <col min="39" max="40" width="11.33203125" style="2" bestFit="1" customWidth="1"/>
    <col min="41" max="16384" width="9.1640625" style="2"/>
  </cols>
  <sheetData>
    <row r="3" spans="1:40" ht="24.75" customHeight="1" x14ac:dyDescent="0.2">
      <c r="B3" s="159" t="s">
        <v>27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</row>
    <row r="4" spans="1:40" s="11" customFormat="1" ht="24.75" customHeight="1" x14ac:dyDescent="0.2">
      <c r="B4" s="12"/>
      <c r="C4" s="10"/>
      <c r="D4" s="10" t="e">
        <f>assumption!#REF!</f>
        <v>#REF!</v>
      </c>
      <c r="E4" s="10" t="e">
        <f>assumption!#REF!</f>
        <v>#REF!</v>
      </c>
      <c r="F4" s="10" t="e">
        <f>assumption!#REF!</f>
        <v>#REF!</v>
      </c>
      <c r="G4" s="10" t="e">
        <f>assumption!#REF!</f>
        <v>#REF!</v>
      </c>
      <c r="H4" s="10" t="e">
        <f>assumption!#REF!</f>
        <v>#REF!</v>
      </c>
      <c r="I4" s="10" t="e">
        <f>assumption!#REF!</f>
        <v>#REF!</v>
      </c>
      <c r="J4" s="10" t="e">
        <f>assumption!#REF!</f>
        <v>#REF!</v>
      </c>
      <c r="K4" s="10" t="e">
        <f>assumption!#REF!</f>
        <v>#REF!</v>
      </c>
      <c r="L4" s="10" t="e">
        <f>assumption!#REF!</f>
        <v>#REF!</v>
      </c>
      <c r="M4" s="10" t="e">
        <f>assumption!#REF!</f>
        <v>#REF!</v>
      </c>
      <c r="N4" s="10" t="e">
        <f>assumption!#REF!</f>
        <v>#REF!</v>
      </c>
      <c r="O4" s="10" t="e">
        <f>assumption!#REF!</f>
        <v>#REF!</v>
      </c>
      <c r="P4" s="10" t="e">
        <f>assumption!#REF!</f>
        <v>#REF!</v>
      </c>
      <c r="Q4" s="10" t="e">
        <f>assumption!#REF!</f>
        <v>#REF!</v>
      </c>
      <c r="R4" s="10" t="e">
        <f>assumption!#REF!</f>
        <v>#REF!</v>
      </c>
      <c r="S4" s="10" t="e">
        <f>assumption!#REF!</f>
        <v>#REF!</v>
      </c>
      <c r="T4" s="10" t="e">
        <f>assumption!#REF!</f>
        <v>#REF!</v>
      </c>
      <c r="U4" s="10" t="e">
        <f>assumption!#REF!</f>
        <v>#REF!</v>
      </c>
      <c r="V4" s="10" t="e">
        <f>assumption!#REF!</f>
        <v>#REF!</v>
      </c>
      <c r="W4" s="10" t="e">
        <f>assumption!#REF!</f>
        <v>#REF!</v>
      </c>
      <c r="X4" s="10" t="e">
        <f>assumption!#REF!</f>
        <v>#REF!</v>
      </c>
      <c r="Y4" s="10" t="e">
        <f>assumption!#REF!</f>
        <v>#REF!</v>
      </c>
      <c r="Z4" s="10" t="e">
        <f>assumption!#REF!</f>
        <v>#REF!</v>
      </c>
      <c r="AA4" s="10" t="e">
        <f>assumption!#REF!</f>
        <v>#REF!</v>
      </c>
      <c r="AB4" s="10" t="e">
        <f>assumption!#REF!</f>
        <v>#REF!</v>
      </c>
      <c r="AC4" s="10" t="e">
        <f>assumption!#REF!</f>
        <v>#REF!</v>
      </c>
      <c r="AD4" s="10" t="e">
        <f>assumption!#REF!</f>
        <v>#REF!</v>
      </c>
      <c r="AE4" s="10" t="e">
        <f>assumption!#REF!</f>
        <v>#REF!</v>
      </c>
      <c r="AF4" s="10" t="e">
        <f>assumption!#REF!</f>
        <v>#REF!</v>
      </c>
      <c r="AG4" s="10" t="e">
        <f>assumption!#REF!</f>
        <v>#REF!</v>
      </c>
      <c r="AH4" s="10" t="e">
        <f>assumption!#REF!</f>
        <v>#REF!</v>
      </c>
      <c r="AI4" s="10" t="e">
        <f>assumption!#REF!</f>
        <v>#REF!</v>
      </c>
      <c r="AJ4" s="10" t="e">
        <f>assumption!#REF!</f>
        <v>#REF!</v>
      </c>
      <c r="AK4" s="10" t="e">
        <f>assumption!#REF!</f>
        <v>#REF!</v>
      </c>
      <c r="AL4" s="10" t="e">
        <f>assumption!#REF!</f>
        <v>#REF!</v>
      </c>
      <c r="AM4" s="10" t="e">
        <f>assumption!#REF!</f>
        <v>#REF!</v>
      </c>
      <c r="AN4" s="10" t="e">
        <f>assumption!#REF!</f>
        <v>#REF!</v>
      </c>
    </row>
    <row r="5" spans="1:40" s="4" customFormat="1" ht="20.25" customHeight="1" x14ac:dyDescent="0.2">
      <c r="A5" s="20"/>
      <c r="B5" s="13"/>
      <c r="C5" s="18"/>
      <c r="D5" s="4">
        <v>0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4">
        <v>16</v>
      </c>
      <c r="U5" s="4">
        <v>17</v>
      </c>
      <c r="V5" s="4">
        <v>18</v>
      </c>
      <c r="W5" s="4">
        <v>19</v>
      </c>
      <c r="X5" s="4">
        <v>20</v>
      </c>
      <c r="Y5" s="4">
        <v>21</v>
      </c>
      <c r="Z5" s="4">
        <v>22</v>
      </c>
      <c r="AA5" s="4">
        <v>23</v>
      </c>
      <c r="AB5" s="4">
        <v>24</v>
      </c>
      <c r="AC5" s="4">
        <v>25</v>
      </c>
      <c r="AD5" s="4">
        <v>26</v>
      </c>
      <c r="AE5" s="4">
        <v>27</v>
      </c>
      <c r="AF5" s="4">
        <v>28</v>
      </c>
      <c r="AG5" s="4">
        <v>29</v>
      </c>
      <c r="AH5" s="4">
        <v>30</v>
      </c>
      <c r="AI5" s="4">
        <v>31</v>
      </c>
      <c r="AJ5" s="4">
        <v>32</v>
      </c>
      <c r="AK5" s="4">
        <v>33</v>
      </c>
      <c r="AL5" s="4">
        <v>34</v>
      </c>
      <c r="AM5" s="4">
        <v>35</v>
      </c>
      <c r="AN5" s="4">
        <v>36</v>
      </c>
    </row>
    <row r="6" spans="1:40" ht="18" x14ac:dyDescent="0.2">
      <c r="B6" s="158" t="s">
        <v>6</v>
      </c>
      <c r="C6" s="18" t="s">
        <v>8</v>
      </c>
      <c r="D6" s="3"/>
      <c r="E6" s="3">
        <v>1.2</v>
      </c>
      <c r="F6" s="3"/>
      <c r="G6" s="3"/>
      <c r="H6" s="3"/>
      <c r="I6" s="3"/>
      <c r="J6" s="3"/>
      <c r="K6" s="3">
        <v>1.2</v>
      </c>
      <c r="L6" s="3"/>
      <c r="M6" s="3"/>
      <c r="N6" s="3"/>
      <c r="O6" s="3"/>
      <c r="P6" s="3"/>
      <c r="Q6" s="3">
        <v>1.3</v>
      </c>
      <c r="R6" s="3"/>
      <c r="S6" s="3"/>
      <c r="T6" s="3"/>
      <c r="U6" s="3"/>
      <c r="V6" s="3"/>
      <c r="W6" s="3"/>
      <c r="X6" s="3">
        <v>1.3</v>
      </c>
      <c r="Y6" s="3"/>
      <c r="Z6" s="3"/>
      <c r="AA6" s="3"/>
      <c r="AB6" s="3"/>
      <c r="AC6" s="3"/>
      <c r="AD6" s="3"/>
      <c r="AE6" s="3">
        <v>1.4</v>
      </c>
      <c r="AF6" s="3"/>
      <c r="AG6" s="3"/>
      <c r="AH6" s="3"/>
      <c r="AI6" s="3"/>
      <c r="AJ6" s="3"/>
      <c r="AK6" s="3"/>
      <c r="AL6" s="3">
        <v>1.4</v>
      </c>
      <c r="AM6" s="3"/>
      <c r="AN6" s="3"/>
    </row>
    <row r="7" spans="1:40" ht="18" x14ac:dyDescent="0.2">
      <c r="B7" s="158"/>
      <c r="C7" s="18" t="s">
        <v>11</v>
      </c>
      <c r="D7" s="3"/>
      <c r="E7" s="3">
        <f>0.0013*0.8*sales!B5</f>
        <v>0</v>
      </c>
      <c r="F7" s="3">
        <f>0.0013*0.8*sales!C5</f>
        <v>0</v>
      </c>
      <c r="G7" s="3">
        <f>0.0013*0.8*sales!D5</f>
        <v>0</v>
      </c>
      <c r="H7" s="3">
        <f>0.0013*0.8*sales!E5</f>
        <v>0</v>
      </c>
      <c r="I7" s="3">
        <f>0.0013*0.8*sales!F5</f>
        <v>0</v>
      </c>
      <c r="J7" s="3">
        <f>0.0013*0.8*sales!G5</f>
        <v>0</v>
      </c>
      <c r="K7" s="3">
        <f>0.0013*0.8*sales!H5</f>
        <v>0</v>
      </c>
      <c r="L7" s="3">
        <f>0.0013*0.8*sales!I5</f>
        <v>0</v>
      </c>
      <c r="M7" s="3">
        <f>0.0013*0.8*sales!J5</f>
        <v>0</v>
      </c>
      <c r="N7" s="3">
        <f>0.0013*0.8*sales!K5</f>
        <v>0</v>
      </c>
      <c r="O7" s="3">
        <f>0.0013*0.8*sales!L5</f>
        <v>0</v>
      </c>
      <c r="P7" s="3">
        <f>0.0013*0.8*sales!M5</f>
        <v>0</v>
      </c>
      <c r="Q7" s="3">
        <f>0.0013*0.6*sales!N5</f>
        <v>0</v>
      </c>
      <c r="R7" s="3">
        <f>0.0013*0.6*sales!O5</f>
        <v>0</v>
      </c>
      <c r="S7" s="3">
        <f>0.0013*0.6*sales!P5</f>
        <v>0</v>
      </c>
      <c r="T7" s="3">
        <f>0.0013*0.6*sales!Q5</f>
        <v>0</v>
      </c>
      <c r="U7" s="3">
        <f>0.0013*0.6*sales!R5</f>
        <v>0</v>
      </c>
      <c r="V7" s="3">
        <f>0.0013*0.6*sales!S5</f>
        <v>0</v>
      </c>
      <c r="W7" s="3">
        <f>0.0013*0.6*sales!T5</f>
        <v>0</v>
      </c>
      <c r="X7" s="3">
        <f>0.0013*0.6*sales!U5</f>
        <v>0</v>
      </c>
      <c r="Y7" s="3">
        <f>0.0013*0.6*sales!V5</f>
        <v>0</v>
      </c>
      <c r="Z7" s="3">
        <f>0.0013*0.6*sales!W5</f>
        <v>0</v>
      </c>
      <c r="AA7" s="3">
        <f>0.0013*0.6*sales!X5</f>
        <v>0</v>
      </c>
      <c r="AB7" s="3">
        <f>0.0013*0.6*sales!Y5</f>
        <v>0</v>
      </c>
      <c r="AC7" s="3">
        <f>0.0013*0.4*sales!Z5</f>
        <v>0</v>
      </c>
      <c r="AD7" s="3">
        <f>0.0013*0.4*sales!AA5</f>
        <v>0</v>
      </c>
      <c r="AE7" s="3">
        <f>0.0013*0.4*sales!AB5</f>
        <v>0</v>
      </c>
      <c r="AF7" s="3">
        <f>0.0013*0.4*sales!AC5</f>
        <v>0</v>
      </c>
      <c r="AG7" s="3">
        <f>0.0013*0.4*sales!AD5</f>
        <v>0</v>
      </c>
      <c r="AH7" s="3">
        <f>0.0013*0.4*sales!AE5</f>
        <v>0</v>
      </c>
      <c r="AI7" s="3">
        <f>0.0013*0.4*sales!AF5</f>
        <v>0</v>
      </c>
      <c r="AJ7" s="3">
        <f>0.0013*0.4*sales!AG5</f>
        <v>0</v>
      </c>
      <c r="AK7" s="3">
        <f>0.0013*0.4*sales!AH5</f>
        <v>0</v>
      </c>
      <c r="AL7" s="3">
        <f>0.0013*0.4*sales!AI5</f>
        <v>0</v>
      </c>
      <c r="AM7" s="3">
        <f>0.0013*0.4*sales!AJ5</f>
        <v>0</v>
      </c>
      <c r="AN7" s="3">
        <f>0.0013*0.4*sales!AK5</f>
        <v>0</v>
      </c>
    </row>
    <row r="8" spans="1:40" ht="18" x14ac:dyDescent="0.2">
      <c r="B8" s="158"/>
      <c r="C8" s="18" t="s">
        <v>29</v>
      </c>
      <c r="D8" s="3"/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2</v>
      </c>
      <c r="Z8" s="3">
        <v>2</v>
      </c>
      <c r="AA8" s="3">
        <v>2</v>
      </c>
      <c r="AB8" s="3">
        <v>2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8" x14ac:dyDescent="0.2">
      <c r="B9" s="158"/>
      <c r="C9" s="18" t="s">
        <v>30</v>
      </c>
      <c r="D9" s="3"/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1.5</v>
      </c>
      <c r="M9" s="3">
        <v>1.5</v>
      </c>
      <c r="N9" s="3">
        <v>1.5</v>
      </c>
      <c r="O9" s="3">
        <v>1.5</v>
      </c>
      <c r="P9" s="3">
        <v>1.5</v>
      </c>
      <c r="Q9" s="3">
        <v>2.5</v>
      </c>
      <c r="R9" s="3">
        <v>2.5</v>
      </c>
      <c r="S9" s="3">
        <v>2.5</v>
      </c>
      <c r="T9" s="3">
        <v>2.5</v>
      </c>
      <c r="U9" s="3">
        <v>2.5</v>
      </c>
      <c r="V9" s="3">
        <v>2.5</v>
      </c>
      <c r="W9" s="3">
        <v>3.5</v>
      </c>
      <c r="X9" s="3">
        <v>3.5</v>
      </c>
      <c r="Y9" s="3">
        <v>3.5</v>
      </c>
      <c r="Z9" s="3">
        <v>3.5</v>
      </c>
      <c r="AA9" s="3">
        <v>3.5</v>
      </c>
      <c r="AB9" s="3">
        <v>3.5</v>
      </c>
      <c r="AC9" s="3">
        <v>4.5</v>
      </c>
      <c r="AD9" s="3">
        <v>4.5</v>
      </c>
      <c r="AE9" s="3">
        <v>4.5</v>
      </c>
      <c r="AF9" s="3">
        <v>4.5</v>
      </c>
      <c r="AG9" s="3">
        <v>4.5</v>
      </c>
      <c r="AH9" s="3">
        <v>4.5</v>
      </c>
      <c r="AI9" s="3">
        <v>5.5</v>
      </c>
      <c r="AJ9" s="3">
        <v>5.5</v>
      </c>
      <c r="AK9" s="3">
        <v>5.5</v>
      </c>
      <c r="AL9" s="3">
        <v>5.5</v>
      </c>
      <c r="AM9" s="3">
        <v>5.5</v>
      </c>
      <c r="AN9" s="3">
        <v>5.5</v>
      </c>
    </row>
    <row r="10" spans="1:40" ht="18" x14ac:dyDescent="0.2">
      <c r="B10" s="158"/>
      <c r="C10" s="18" t="s">
        <v>31</v>
      </c>
      <c r="D10" s="3"/>
      <c r="E10" s="3">
        <v>0.2</v>
      </c>
      <c r="F10" s="3">
        <v>0.2</v>
      </c>
      <c r="G10" s="3">
        <v>0.2</v>
      </c>
      <c r="H10" s="3">
        <v>0.2</v>
      </c>
      <c r="I10" s="3">
        <v>0.2</v>
      </c>
      <c r="J10" s="3">
        <v>0.2</v>
      </c>
      <c r="K10" s="3">
        <v>0.2</v>
      </c>
      <c r="L10" s="3">
        <v>0.2</v>
      </c>
      <c r="M10" s="3">
        <v>0.2</v>
      </c>
      <c r="N10" s="3">
        <v>0.2</v>
      </c>
      <c r="O10" s="3">
        <v>0.2</v>
      </c>
      <c r="P10" s="3">
        <v>0.2</v>
      </c>
      <c r="Q10" s="3">
        <v>0.4</v>
      </c>
      <c r="R10" s="3">
        <v>0.4</v>
      </c>
      <c r="S10" s="3">
        <v>0.4</v>
      </c>
      <c r="T10" s="3">
        <v>0.4</v>
      </c>
      <c r="U10" s="3">
        <v>0.4</v>
      </c>
      <c r="V10" s="3">
        <v>0.4</v>
      </c>
      <c r="W10" s="3">
        <v>0.4</v>
      </c>
      <c r="X10" s="3">
        <v>0.4</v>
      </c>
      <c r="Y10" s="3">
        <v>0.4</v>
      </c>
      <c r="Z10" s="3">
        <v>0.4</v>
      </c>
      <c r="AA10" s="3">
        <v>0.4</v>
      </c>
      <c r="AB10" s="3">
        <v>0.4</v>
      </c>
      <c r="AC10" s="3">
        <v>0.6</v>
      </c>
      <c r="AD10" s="3">
        <v>0.6</v>
      </c>
      <c r="AE10" s="3">
        <v>0.6</v>
      </c>
      <c r="AF10" s="3">
        <v>0.6</v>
      </c>
      <c r="AG10" s="3">
        <v>0.6</v>
      </c>
      <c r="AH10" s="3">
        <v>0.6</v>
      </c>
      <c r="AI10" s="3">
        <v>0.6</v>
      </c>
      <c r="AJ10" s="3">
        <v>0.6</v>
      </c>
      <c r="AK10" s="3">
        <v>0.6</v>
      </c>
      <c r="AL10" s="3">
        <v>0.6</v>
      </c>
      <c r="AM10" s="3">
        <v>0.6</v>
      </c>
      <c r="AN10" s="3">
        <v>0.6</v>
      </c>
    </row>
    <row r="11" spans="1:40" ht="18" x14ac:dyDescent="0.2">
      <c r="B11" s="158"/>
      <c r="C11" s="18" t="s">
        <v>32</v>
      </c>
      <c r="D11" s="3"/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</row>
    <row r="12" spans="1:40" ht="18" x14ac:dyDescent="0.2">
      <c r="B12" s="158"/>
      <c r="C12" s="18" t="s">
        <v>33</v>
      </c>
      <c r="D12" s="3"/>
      <c r="E12" s="3">
        <v>0.28599999999999998</v>
      </c>
      <c r="F12" s="3">
        <v>0.28599999999999998</v>
      </c>
      <c r="G12" s="3">
        <v>0.28599999999999998</v>
      </c>
      <c r="H12" s="3">
        <v>0.28599999999999998</v>
      </c>
      <c r="I12" s="3">
        <v>0.28599999999999998</v>
      </c>
      <c r="J12" s="3">
        <v>0.28599999999999998</v>
      </c>
      <c r="K12" s="3">
        <v>0.28599999999999998</v>
      </c>
      <c r="L12" s="3">
        <v>0.28599999999999998</v>
      </c>
      <c r="M12" s="3">
        <v>0.28599999999999998</v>
      </c>
      <c r="N12" s="3">
        <v>0.28599999999999998</v>
      </c>
      <c r="O12" s="3">
        <v>0.28599999999999998</v>
      </c>
      <c r="P12" s="3">
        <v>0.28599999999999998</v>
      </c>
      <c r="Q12" s="3">
        <v>0.57199999999999995</v>
      </c>
      <c r="R12" s="3">
        <v>0.57199999999999995</v>
      </c>
      <c r="S12" s="3">
        <v>0.57199999999999995</v>
      </c>
      <c r="T12" s="3">
        <v>0.57199999999999995</v>
      </c>
      <c r="U12" s="3">
        <v>0.57199999999999995</v>
      </c>
      <c r="V12" s="3">
        <v>0.57199999999999995</v>
      </c>
      <c r="W12" s="3">
        <v>0.57199999999999995</v>
      </c>
      <c r="X12" s="3">
        <v>0.57199999999999995</v>
      </c>
      <c r="Y12" s="3">
        <v>0.57199999999999995</v>
      </c>
      <c r="Z12" s="3">
        <v>0.57199999999999995</v>
      </c>
      <c r="AA12" s="3">
        <v>0.57199999999999995</v>
      </c>
      <c r="AB12" s="3">
        <v>0.57199999999999995</v>
      </c>
      <c r="AC12" s="3">
        <v>1.1439999999999999</v>
      </c>
      <c r="AD12" s="3">
        <v>1.1439999999999999</v>
      </c>
      <c r="AE12" s="3">
        <v>1.1439999999999999</v>
      </c>
      <c r="AF12" s="3">
        <v>1.1439999999999999</v>
      </c>
      <c r="AG12" s="3">
        <v>1.1439999999999999</v>
      </c>
      <c r="AH12" s="3">
        <v>1.1439999999999999</v>
      </c>
      <c r="AI12" s="3">
        <v>1.1439999999999999</v>
      </c>
      <c r="AJ12" s="3">
        <v>1.1439999999999999</v>
      </c>
      <c r="AK12" s="3">
        <v>1.1439999999999999</v>
      </c>
      <c r="AL12" s="3">
        <v>1.1439999999999999</v>
      </c>
      <c r="AM12" s="3">
        <v>1.1439999999999999</v>
      </c>
      <c r="AN12" s="3">
        <v>1.1439999999999999</v>
      </c>
    </row>
    <row r="13" spans="1:40" ht="18" x14ac:dyDescent="0.2">
      <c r="B13" s="158"/>
      <c r="C13" s="18" t="s">
        <v>10</v>
      </c>
      <c r="D13" s="3"/>
      <c r="E13" s="3">
        <v>0.05</v>
      </c>
      <c r="F13" s="3">
        <v>0.05</v>
      </c>
      <c r="G13" s="3">
        <v>0.05</v>
      </c>
      <c r="H13" s="3">
        <v>0.05</v>
      </c>
      <c r="I13" s="3">
        <v>0.05</v>
      </c>
      <c r="J13" s="3">
        <v>0.05</v>
      </c>
      <c r="K13" s="3">
        <v>0.05</v>
      </c>
      <c r="L13" s="3">
        <v>0.05</v>
      </c>
      <c r="M13" s="3">
        <v>0.05</v>
      </c>
      <c r="N13" s="3">
        <v>0.05</v>
      </c>
      <c r="O13" s="3">
        <v>0.05</v>
      </c>
      <c r="P13" s="3">
        <v>0.05</v>
      </c>
      <c r="Q13" s="3">
        <v>0.1</v>
      </c>
      <c r="R13" s="3">
        <v>0.1</v>
      </c>
      <c r="S13" s="3">
        <v>0.1</v>
      </c>
      <c r="T13" s="3">
        <v>0.1</v>
      </c>
      <c r="U13" s="3">
        <v>0.1</v>
      </c>
      <c r="V13" s="3">
        <v>0.1</v>
      </c>
      <c r="W13" s="3">
        <v>0.1</v>
      </c>
      <c r="X13" s="3">
        <v>0.1</v>
      </c>
      <c r="Y13" s="3">
        <v>0.1</v>
      </c>
      <c r="Z13" s="3">
        <v>0.1</v>
      </c>
      <c r="AA13" s="3">
        <v>0.1</v>
      </c>
      <c r="AB13" s="3">
        <v>0.1</v>
      </c>
      <c r="AC13" s="3">
        <v>0.2</v>
      </c>
      <c r="AD13" s="3">
        <v>0.2</v>
      </c>
      <c r="AE13" s="3">
        <v>0.2</v>
      </c>
      <c r="AF13" s="3">
        <v>0.2</v>
      </c>
      <c r="AG13" s="3">
        <v>0.2</v>
      </c>
      <c r="AH13" s="3">
        <v>0.2</v>
      </c>
      <c r="AI13" s="3">
        <v>0.2</v>
      </c>
      <c r="AJ13" s="3">
        <v>0.2</v>
      </c>
      <c r="AK13" s="3">
        <v>0.2</v>
      </c>
      <c r="AL13" s="3">
        <v>0.2</v>
      </c>
      <c r="AM13" s="3">
        <v>0.2</v>
      </c>
      <c r="AN13" s="3">
        <v>0.2</v>
      </c>
    </row>
    <row r="14" spans="1:40" ht="18" x14ac:dyDescent="0.2">
      <c r="B14" s="158"/>
      <c r="C14" s="18" t="s">
        <v>36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8" x14ac:dyDescent="0.2">
      <c r="B15" s="158"/>
      <c r="C15" s="18" t="s">
        <v>15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2">
      <c r="B16" s="14"/>
      <c r="C16" s="18" t="s">
        <v>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17" customFormat="1" ht="18" x14ac:dyDescent="0.2">
      <c r="A17" s="21"/>
      <c r="C17" s="16" t="s">
        <v>34</v>
      </c>
    </row>
    <row r="18" spans="1:40" x14ac:dyDescent="0.2">
      <c r="B18" s="14"/>
      <c r="C18" s="18" t="s">
        <v>35</v>
      </c>
      <c r="D18" s="3"/>
      <c r="E18" s="3"/>
      <c r="F18" s="3"/>
      <c r="G18" s="3"/>
      <c r="H18" s="3"/>
      <c r="I18" s="3"/>
      <c r="J18" s="3">
        <v>3</v>
      </c>
      <c r="K18" s="3">
        <v>3</v>
      </c>
      <c r="L18" s="3"/>
      <c r="M18" s="3"/>
      <c r="N18" s="3">
        <v>3</v>
      </c>
      <c r="O18" s="3">
        <v>3</v>
      </c>
      <c r="P18" s="3"/>
      <c r="Q18" s="3"/>
      <c r="R18" s="3">
        <v>3</v>
      </c>
      <c r="S18" s="3">
        <v>3</v>
      </c>
      <c r="T18" s="3"/>
      <c r="U18" s="3"/>
      <c r="V18" s="3">
        <v>3</v>
      </c>
      <c r="W18" s="3">
        <v>3</v>
      </c>
      <c r="X18" s="3"/>
      <c r="Y18" s="3"/>
      <c r="Z18" s="3">
        <v>3</v>
      </c>
      <c r="AA18" s="3">
        <v>3</v>
      </c>
      <c r="AB18" s="3"/>
      <c r="AC18" s="3"/>
      <c r="AD18" s="3">
        <v>3</v>
      </c>
      <c r="AE18" s="3">
        <v>3</v>
      </c>
      <c r="AF18" s="3"/>
      <c r="AG18" s="3"/>
      <c r="AH18" s="3">
        <v>3</v>
      </c>
      <c r="AI18" s="3">
        <v>3</v>
      </c>
      <c r="AJ18" s="3"/>
      <c r="AK18" s="3"/>
      <c r="AL18" s="3">
        <v>3</v>
      </c>
      <c r="AM18" s="3">
        <v>3</v>
      </c>
      <c r="AN18" s="3"/>
    </row>
    <row r="19" spans="1:40" x14ac:dyDescent="0.2">
      <c r="B19" s="14"/>
      <c r="C19" s="18" t="s">
        <v>37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x14ac:dyDescent="0.2">
      <c r="B20" s="14"/>
      <c r="C20" s="18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x14ac:dyDescent="0.2">
      <c r="B21" s="4"/>
      <c r="C21" s="18" t="s">
        <v>39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x14ac:dyDescent="0.2">
      <c r="B22" s="14"/>
      <c r="C22" s="18" t="s">
        <v>14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x14ac:dyDescent="0.2">
      <c r="B23" s="14"/>
      <c r="C23" s="1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x14ac:dyDescent="0.2">
      <c r="B24" s="14" t="s">
        <v>12</v>
      </c>
      <c r="C24" s="18" t="s">
        <v>12</v>
      </c>
      <c r="D24" s="3">
        <f t="shared" ref="D24:AM24" si="0">SUM(D6:D21)</f>
        <v>0</v>
      </c>
      <c r="E24" s="3">
        <f t="shared" si="0"/>
        <v>5.7359999999999998</v>
      </c>
      <c r="F24" s="3">
        <f t="shared" si="0"/>
        <v>4.5359999999999996</v>
      </c>
      <c r="G24" s="3">
        <f t="shared" si="0"/>
        <v>4.5359999999999996</v>
      </c>
      <c r="H24" s="3">
        <f t="shared" si="0"/>
        <v>4.5359999999999996</v>
      </c>
      <c r="I24" s="3">
        <f t="shared" si="0"/>
        <v>4.5359999999999996</v>
      </c>
      <c r="J24" s="3">
        <f t="shared" si="0"/>
        <v>7.5359999999999996</v>
      </c>
      <c r="K24" s="3">
        <f t="shared" si="0"/>
        <v>8.7360000000000007</v>
      </c>
      <c r="L24" s="3">
        <f t="shared" si="0"/>
        <v>5.0359999999999996</v>
      </c>
      <c r="M24" s="3">
        <f t="shared" si="0"/>
        <v>5.0359999999999996</v>
      </c>
      <c r="N24" s="3">
        <f t="shared" si="0"/>
        <v>8.0359999999999996</v>
      </c>
      <c r="O24" s="3">
        <f t="shared" si="0"/>
        <v>8.0359999999999996</v>
      </c>
      <c r="P24" s="3">
        <f t="shared" si="0"/>
        <v>5.0359999999999996</v>
      </c>
      <c r="Q24" s="3">
        <f t="shared" si="0"/>
        <v>7.8719999999999999</v>
      </c>
      <c r="R24" s="3">
        <f t="shared" si="0"/>
        <v>9.5719999999999992</v>
      </c>
      <c r="S24" s="3">
        <f t="shared" si="0"/>
        <v>9.5719999999999992</v>
      </c>
      <c r="T24" s="3">
        <f t="shared" si="0"/>
        <v>6.5720000000000001</v>
      </c>
      <c r="U24" s="3">
        <f t="shared" si="0"/>
        <v>6.5720000000000001</v>
      </c>
      <c r="V24" s="3">
        <f t="shared" si="0"/>
        <v>9.5719999999999992</v>
      </c>
      <c r="W24" s="3">
        <f t="shared" si="0"/>
        <v>10.571999999999999</v>
      </c>
      <c r="X24" s="3">
        <f t="shared" si="0"/>
        <v>8.8719999999999981</v>
      </c>
      <c r="Y24" s="3">
        <f t="shared" si="0"/>
        <v>7.5720000000000001</v>
      </c>
      <c r="Z24" s="3">
        <f t="shared" si="0"/>
        <v>10.571999999999999</v>
      </c>
      <c r="AA24" s="3">
        <f t="shared" si="0"/>
        <v>10.571999999999999</v>
      </c>
      <c r="AB24" s="3">
        <f t="shared" si="0"/>
        <v>7.5720000000000001</v>
      </c>
      <c r="AC24" s="3">
        <f t="shared" si="0"/>
        <v>7.444</v>
      </c>
      <c r="AD24" s="3">
        <f t="shared" si="0"/>
        <v>10.443999999999999</v>
      </c>
      <c r="AE24" s="3">
        <f t="shared" si="0"/>
        <v>11.843999999999999</v>
      </c>
      <c r="AF24" s="3">
        <f t="shared" si="0"/>
        <v>7.444</v>
      </c>
      <c r="AG24" s="3">
        <f t="shared" si="0"/>
        <v>7.444</v>
      </c>
      <c r="AH24" s="3">
        <f t="shared" si="0"/>
        <v>10.443999999999999</v>
      </c>
      <c r="AI24" s="3">
        <f t="shared" si="0"/>
        <v>11.443999999999999</v>
      </c>
      <c r="AJ24" s="3">
        <f t="shared" si="0"/>
        <v>8.4439999999999991</v>
      </c>
      <c r="AK24" s="3">
        <f t="shared" si="0"/>
        <v>8.4439999999999991</v>
      </c>
      <c r="AL24" s="3">
        <f t="shared" si="0"/>
        <v>12.843999999999999</v>
      </c>
      <c r="AM24" s="3">
        <f t="shared" si="0"/>
        <v>11.443999999999999</v>
      </c>
      <c r="AN24" s="3">
        <f t="shared" ref="AN24" si="1">SUM(AN6:AN21)</f>
        <v>8.4439999999999991</v>
      </c>
    </row>
  </sheetData>
  <mergeCells count="2">
    <mergeCell ref="B6:B15"/>
    <mergeCell ref="B3:AN3"/>
  </mergeCells>
  <pageMargins left="0.7" right="0.7" top="0.75" bottom="0.75" header="0.3" footer="0.3"/>
  <pageSetup orientation="portrait" r:id="rId1"/>
  <ignoredErrors>
    <ignoredError sqref="D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7"/>
  <sheetViews>
    <sheetView rightToLeft="1" workbookViewId="0">
      <selection activeCell="E11" sqref="E11"/>
    </sheetView>
  </sheetViews>
  <sheetFormatPr baseColWidth="10" defaultColWidth="16" defaultRowHeight="24" customHeight="1" x14ac:dyDescent="0.25"/>
  <cols>
    <col min="1" max="2" width="16" style="45"/>
    <col min="3" max="3" width="16" style="48"/>
    <col min="4" max="16384" width="16" style="45"/>
  </cols>
  <sheetData>
    <row r="2" spans="2:9" ht="32" customHeight="1" x14ac:dyDescent="0.25">
      <c r="B2" s="145" t="s">
        <v>0</v>
      </c>
      <c r="C2" s="145"/>
      <c r="D2" s="145"/>
      <c r="F2" s="144" t="s">
        <v>111</v>
      </c>
      <c r="G2" s="144"/>
      <c r="H2" s="144"/>
      <c r="I2" s="144"/>
    </row>
    <row r="3" spans="2:9" ht="32" customHeight="1" x14ac:dyDescent="0.25">
      <c r="B3" s="96" t="s">
        <v>18</v>
      </c>
      <c r="C3" s="96" t="s">
        <v>25</v>
      </c>
      <c r="D3" s="96"/>
      <c r="F3" s="100" t="s">
        <v>96</v>
      </c>
      <c r="G3" s="101" t="s">
        <v>97</v>
      </c>
      <c r="H3" s="101" t="s">
        <v>98</v>
      </c>
      <c r="I3" s="101" t="s">
        <v>99</v>
      </c>
    </row>
    <row r="4" spans="2:9" ht="32" customHeight="1" x14ac:dyDescent="0.25">
      <c r="B4" s="96" t="s">
        <v>13</v>
      </c>
      <c r="C4" s="96"/>
      <c r="D4" s="96"/>
      <c r="F4" s="101" t="s">
        <v>112</v>
      </c>
      <c r="G4" s="102"/>
      <c r="H4" s="102"/>
      <c r="I4" s="102"/>
    </row>
    <row r="5" spans="2:9" ht="32" customHeight="1" x14ac:dyDescent="0.25">
      <c r="B5" s="96" t="s">
        <v>52</v>
      </c>
      <c r="C5" s="97"/>
      <c r="D5" s="96" t="s">
        <v>5</v>
      </c>
      <c r="F5" s="101" t="s">
        <v>95</v>
      </c>
      <c r="G5" s="102"/>
      <c r="H5" s="102"/>
      <c r="I5" s="102"/>
    </row>
    <row r="6" spans="2:9" ht="32" customHeight="1" x14ac:dyDescent="0.25">
      <c r="B6" s="96" t="s">
        <v>3</v>
      </c>
      <c r="C6" s="97"/>
      <c r="D6" s="96" t="s">
        <v>5</v>
      </c>
      <c r="F6" s="101" t="s">
        <v>120</v>
      </c>
      <c r="G6" s="102"/>
      <c r="H6" s="102"/>
      <c r="I6" s="102"/>
    </row>
    <row r="7" spans="2:9" ht="32" customHeight="1" x14ac:dyDescent="0.25">
      <c r="B7" s="96" t="s">
        <v>4</v>
      </c>
      <c r="C7" s="97"/>
      <c r="D7" s="96"/>
      <c r="F7" s="101"/>
      <c r="G7" s="102"/>
      <c r="H7" s="102"/>
      <c r="I7" s="102"/>
    </row>
    <row r="8" spans="2:9" ht="32" customHeight="1" x14ac:dyDescent="0.25">
      <c r="B8" s="96" t="s">
        <v>122</v>
      </c>
      <c r="C8" s="96"/>
      <c r="D8" s="96"/>
      <c r="F8" s="101" t="s">
        <v>113</v>
      </c>
      <c r="G8" s="103"/>
      <c r="H8" s="103"/>
      <c r="I8" s="103"/>
    </row>
    <row r="9" spans="2:9" ht="32" customHeight="1" x14ac:dyDescent="0.25">
      <c r="B9" s="96" t="s">
        <v>123</v>
      </c>
      <c r="C9" s="96"/>
      <c r="D9" s="96"/>
    </row>
    <row r="10" spans="2:9" ht="32" customHeight="1" x14ac:dyDescent="0.25">
      <c r="B10" s="96" t="s">
        <v>124</v>
      </c>
      <c r="C10" s="96"/>
      <c r="D10" s="96"/>
      <c r="F10" s="144" t="s">
        <v>114</v>
      </c>
      <c r="G10" s="144"/>
    </row>
    <row r="11" spans="2:9" ht="32" customHeight="1" x14ac:dyDescent="0.25">
      <c r="B11" s="96"/>
      <c r="C11" s="96"/>
      <c r="D11" s="96"/>
      <c r="F11" s="101"/>
      <c r="G11" s="102"/>
    </row>
    <row r="12" spans="2:9" ht="32" customHeight="1" x14ac:dyDescent="0.25">
      <c r="B12" s="99" t="s">
        <v>125</v>
      </c>
      <c r="C12" s="96"/>
      <c r="D12" s="96"/>
      <c r="F12" s="101"/>
      <c r="G12" s="102"/>
    </row>
    <row r="13" spans="2:9" ht="32" customHeight="1" x14ac:dyDescent="0.25">
      <c r="B13" s="99" t="s">
        <v>126</v>
      </c>
      <c r="C13" s="96"/>
      <c r="D13" s="96"/>
      <c r="F13" s="101"/>
      <c r="G13" s="102"/>
    </row>
    <row r="14" spans="2:9" ht="32" customHeight="1" x14ac:dyDescent="0.25">
      <c r="B14" s="99" t="s">
        <v>127</v>
      </c>
      <c r="C14" s="98"/>
      <c r="D14" s="98"/>
      <c r="F14" s="101"/>
      <c r="G14" s="102"/>
    </row>
    <row r="15" spans="2:9" ht="32" customHeight="1" x14ac:dyDescent="0.25">
      <c r="B15" s="99"/>
      <c r="C15" s="98"/>
      <c r="D15" s="98"/>
      <c r="F15" s="101"/>
      <c r="G15" s="102"/>
    </row>
    <row r="20" spans="2:15" ht="40" customHeight="1" x14ac:dyDescent="0.25">
      <c r="B20" s="144" t="s">
        <v>110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2:15" ht="24" customHeight="1" x14ac:dyDescent="0.25">
      <c r="B21" s="105" t="s">
        <v>66</v>
      </c>
      <c r="C21" s="104"/>
      <c r="D21" s="104" t="s">
        <v>68</v>
      </c>
      <c r="E21" s="104" t="s">
        <v>69</v>
      </c>
      <c r="F21" s="104" t="s">
        <v>70</v>
      </c>
      <c r="G21" s="104" t="s">
        <v>71</v>
      </c>
      <c r="H21" s="104" t="s">
        <v>72</v>
      </c>
      <c r="I21" s="104" t="s">
        <v>73</v>
      </c>
      <c r="J21" s="104" t="s">
        <v>74</v>
      </c>
      <c r="K21" s="104" t="s">
        <v>75</v>
      </c>
      <c r="L21" s="104" t="s">
        <v>76</v>
      </c>
      <c r="M21" s="104" t="s">
        <v>77</v>
      </c>
      <c r="N21" s="104" t="s">
        <v>78</v>
      </c>
      <c r="O21" s="104" t="s">
        <v>79</v>
      </c>
    </row>
    <row r="22" spans="2:15" ht="24" customHeight="1" x14ac:dyDescent="0.25">
      <c r="B22" s="144" t="s">
        <v>97</v>
      </c>
      <c r="C22" s="104" t="s">
        <v>128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 ht="24" customHeight="1" x14ac:dyDescent="0.25">
      <c r="B23" s="144"/>
      <c r="C23" s="104" t="s">
        <v>129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2:15" ht="24" customHeight="1" x14ac:dyDescent="0.25">
      <c r="B24" s="144"/>
      <c r="C24" s="104" t="s">
        <v>130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</row>
    <row r="25" spans="2:15" ht="24" customHeight="1" x14ac:dyDescent="0.25">
      <c r="B25" s="144" t="s">
        <v>98</v>
      </c>
      <c r="C25" s="104" t="s">
        <v>128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2:15" ht="24" customHeight="1" x14ac:dyDescent="0.25">
      <c r="B26" s="144"/>
      <c r="C26" s="104" t="s">
        <v>129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 ht="24" customHeight="1" x14ac:dyDescent="0.25">
      <c r="B27" s="144"/>
      <c r="C27" s="104" t="s">
        <v>130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 ht="24" customHeight="1" x14ac:dyDescent="0.25">
      <c r="B28" s="144" t="s">
        <v>99</v>
      </c>
      <c r="C28" s="104" t="s">
        <v>128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2:15" ht="24" customHeight="1" x14ac:dyDescent="0.25">
      <c r="B29" s="144"/>
      <c r="C29" s="104" t="s">
        <v>129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 ht="24" customHeight="1" x14ac:dyDescent="0.25">
      <c r="B30" s="144"/>
      <c r="C30" s="104" t="s">
        <v>130</v>
      </c>
      <c r="D30" s="108"/>
      <c r="E30" s="108"/>
      <c r="F30" s="107"/>
      <c r="G30" s="107"/>
      <c r="H30" s="107"/>
      <c r="I30" s="108"/>
      <c r="J30" s="108"/>
      <c r="K30" s="108"/>
      <c r="L30" s="108"/>
      <c r="M30" s="108"/>
      <c r="N30" s="108"/>
      <c r="O30" s="108"/>
    </row>
    <row r="31" spans="2:15" ht="24" customHeight="1" x14ac:dyDescent="0.2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2:15" ht="24" customHeight="1" x14ac:dyDescent="0.25"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2:15" ht="24" customHeight="1" x14ac:dyDescent="0.2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24" customHeight="1" x14ac:dyDescent="0.25">
      <c r="C34" s="45"/>
      <c r="F34" s="53"/>
      <c r="G34" s="53"/>
      <c r="H34" s="55"/>
      <c r="I34" s="53"/>
      <c r="J34" s="53"/>
      <c r="K34" s="53"/>
      <c r="L34" s="53"/>
      <c r="M34" s="53"/>
    </row>
    <row r="35" spans="2:15" ht="24" customHeight="1" x14ac:dyDescent="0.25">
      <c r="C35" s="45"/>
      <c r="F35" s="53"/>
      <c r="G35" s="53"/>
      <c r="H35" s="53"/>
      <c r="I35" s="53"/>
      <c r="J35" s="53"/>
      <c r="K35" s="53"/>
      <c r="L35" s="53"/>
      <c r="M35" s="53"/>
    </row>
    <row r="36" spans="2:15" ht="24" customHeight="1" x14ac:dyDescent="0.25">
      <c r="C36" s="45"/>
      <c r="F36" s="53"/>
      <c r="G36" s="53"/>
      <c r="H36" s="53"/>
      <c r="I36" s="53"/>
      <c r="J36" s="53"/>
      <c r="K36" s="53"/>
      <c r="L36" s="53"/>
      <c r="M36" s="53"/>
    </row>
    <row r="37" spans="2:15" ht="24" customHeight="1" x14ac:dyDescent="0.25">
      <c r="C37" s="45"/>
      <c r="F37" s="56"/>
      <c r="G37" s="56"/>
      <c r="H37" s="56"/>
      <c r="I37" s="56"/>
      <c r="J37" s="56"/>
      <c r="K37" s="53"/>
      <c r="L37" s="53"/>
      <c r="M37" s="53"/>
    </row>
    <row r="38" spans="2:15" ht="24" customHeight="1" x14ac:dyDescent="0.25">
      <c r="C38" s="45"/>
      <c r="F38" s="53"/>
      <c r="G38" s="53"/>
      <c r="H38" s="53"/>
      <c r="I38" s="53"/>
      <c r="J38" s="53"/>
      <c r="K38" s="53"/>
      <c r="L38" s="53"/>
      <c r="M38" s="53"/>
    </row>
    <row r="39" spans="2:15" ht="24" customHeight="1" x14ac:dyDescent="0.25">
      <c r="C39" s="45"/>
      <c r="F39" s="53"/>
      <c r="G39" s="53"/>
      <c r="H39" s="53"/>
      <c r="I39" s="53"/>
      <c r="J39" s="53"/>
      <c r="K39" s="53"/>
      <c r="L39" s="53"/>
      <c r="M39" s="53"/>
    </row>
    <row r="40" spans="2:15" ht="24" customHeight="1" x14ac:dyDescent="0.25">
      <c r="C40" s="45"/>
      <c r="F40" s="53"/>
      <c r="G40" s="53"/>
      <c r="H40" s="53"/>
      <c r="I40" s="53"/>
      <c r="J40" s="53"/>
      <c r="K40" s="53"/>
      <c r="L40" s="53"/>
      <c r="M40" s="53"/>
    </row>
    <row r="41" spans="2:15" ht="24" customHeight="1" x14ac:dyDescent="0.2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2:15" ht="24" customHeight="1" x14ac:dyDescent="0.25">
      <c r="C42" s="45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2:15" ht="24" customHeight="1" x14ac:dyDescent="0.25">
      <c r="C43" s="4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2:15" ht="24" customHeight="1" x14ac:dyDescent="0.25">
      <c r="C44" s="45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2:15" ht="24" customHeight="1" x14ac:dyDescent="0.25">
      <c r="C45" s="45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2:15" ht="24" customHeight="1" x14ac:dyDescent="0.25">
      <c r="C46" s="4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2:15" ht="24" customHeight="1" x14ac:dyDescent="0.25">
      <c r="C47" s="4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</sheetData>
  <mergeCells count="7">
    <mergeCell ref="B25:B27"/>
    <mergeCell ref="B28:B30"/>
    <mergeCell ref="F10:G10"/>
    <mergeCell ref="B2:D2"/>
    <mergeCell ref="F2:I2"/>
    <mergeCell ref="B20:O20"/>
    <mergeCell ref="B22:B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rightToLeft="1" zoomScale="85" zoomScaleNormal="85" workbookViewId="0">
      <selection activeCell="F14" sqref="F14"/>
    </sheetView>
  </sheetViews>
  <sheetFormatPr baseColWidth="10" defaultColWidth="18.1640625" defaultRowHeight="27" customHeight="1" x14ac:dyDescent="0.2"/>
  <cols>
    <col min="1" max="1" width="18.1640625" style="95"/>
    <col min="2" max="2" width="21.5" style="94" bestFit="1" customWidth="1"/>
    <col min="3" max="3" width="18.1640625" style="94"/>
    <col min="4" max="6" width="18.1640625" style="93"/>
    <col min="7" max="7" width="18.1640625" style="94"/>
    <col min="8" max="13" width="18.1640625" style="93"/>
    <col min="14" max="16384" width="18.1640625" style="95"/>
  </cols>
  <sheetData>
    <row r="3" spans="2:13" ht="27" customHeight="1" x14ac:dyDescent="0.2">
      <c r="B3" s="146" t="s">
        <v>147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2:13" ht="27" customHeight="1" x14ac:dyDescent="0.2">
      <c r="B4" s="137" t="s">
        <v>103</v>
      </c>
      <c r="C4" s="138" t="s">
        <v>104</v>
      </c>
      <c r="D4" s="138" t="s">
        <v>150</v>
      </c>
      <c r="E4" s="138" t="s">
        <v>151</v>
      </c>
      <c r="F4" s="138" t="s">
        <v>152</v>
      </c>
      <c r="G4" s="138" t="s">
        <v>153</v>
      </c>
      <c r="H4" s="138" t="s">
        <v>154</v>
      </c>
      <c r="I4" s="138" t="s">
        <v>155</v>
      </c>
      <c r="J4" s="138" t="s">
        <v>156</v>
      </c>
      <c r="K4" s="138" t="s">
        <v>157</v>
      </c>
      <c r="L4" s="138" t="s">
        <v>158</v>
      </c>
      <c r="M4" s="138" t="s">
        <v>159</v>
      </c>
    </row>
    <row r="5" spans="2:13" ht="27" customHeight="1" x14ac:dyDescent="0.2">
      <c r="B5" s="146" t="s">
        <v>106</v>
      </c>
      <c r="C5" s="138" t="s">
        <v>107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2:13" ht="27" customHeight="1" x14ac:dyDescent="0.2">
      <c r="B6" s="146"/>
      <c r="C6" s="138" t="s">
        <v>108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2:13" ht="27" customHeight="1" x14ac:dyDescent="0.2">
      <c r="B7" s="146"/>
      <c r="C7" s="138" t="s">
        <v>105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2:13" ht="27" customHeight="1" x14ac:dyDescent="0.2">
      <c r="B8" s="146" t="s">
        <v>148</v>
      </c>
      <c r="C8" s="138" t="s">
        <v>109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2:13" ht="27" customHeight="1" x14ac:dyDescent="0.2">
      <c r="B9" s="146"/>
      <c r="C9" s="138" t="s">
        <v>105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2:13" ht="27" customHeight="1" x14ac:dyDescent="0.2">
      <c r="B10" s="137" t="s">
        <v>149</v>
      </c>
      <c r="C10" s="138" t="s">
        <v>105</v>
      </c>
      <c r="D10" s="111"/>
      <c r="E10" s="111"/>
      <c r="F10" s="111"/>
      <c r="G10" s="111"/>
      <c r="H10" s="111"/>
      <c r="I10" s="111"/>
      <c r="J10" s="112"/>
      <c r="K10" s="112"/>
      <c r="L10" s="112"/>
      <c r="M10" s="112"/>
    </row>
  </sheetData>
  <mergeCells count="3">
    <mergeCell ref="B8:B9"/>
    <mergeCell ref="B3:M3"/>
    <mergeCell ref="B5:B7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rightToLeft="1" zoomScale="85" zoomScaleNormal="85" workbookViewId="0">
      <selection activeCell="I9" sqref="I9"/>
    </sheetView>
  </sheetViews>
  <sheetFormatPr baseColWidth="10" defaultColWidth="18.1640625" defaultRowHeight="27" customHeight="1" x14ac:dyDescent="0.2"/>
  <cols>
    <col min="1" max="1" width="18.1640625" style="95"/>
    <col min="2" max="2" width="21.5" style="94" bestFit="1" customWidth="1"/>
    <col min="3" max="3" width="18.1640625" style="94"/>
    <col min="4" max="6" width="18.1640625" style="93"/>
    <col min="7" max="7" width="18.1640625" style="94"/>
    <col min="8" max="13" width="18.1640625" style="93"/>
    <col min="14" max="16384" width="18.1640625" style="95"/>
  </cols>
  <sheetData>
    <row r="2" spans="2:13" ht="27" customHeight="1" x14ac:dyDescent="0.2">
      <c r="B2" s="147" t="s">
        <v>87</v>
      </c>
      <c r="C2" s="147"/>
      <c r="D2" s="147"/>
      <c r="E2" s="147"/>
      <c r="F2" s="147"/>
      <c r="G2" s="93"/>
      <c r="H2" s="148" t="s">
        <v>163</v>
      </c>
      <c r="I2" s="148"/>
      <c r="J2" s="148"/>
      <c r="K2" s="148"/>
      <c r="L2" s="148"/>
      <c r="M2" s="95"/>
    </row>
    <row r="3" spans="2:13" ht="27" customHeight="1" x14ac:dyDescent="0.2">
      <c r="B3" s="116"/>
      <c r="C3" s="117" t="s">
        <v>88</v>
      </c>
      <c r="D3" s="118" t="s">
        <v>64</v>
      </c>
      <c r="E3" s="118" t="s">
        <v>65</v>
      </c>
      <c r="F3" s="118" t="s">
        <v>17</v>
      </c>
      <c r="G3" s="93"/>
      <c r="H3" s="113" t="s">
        <v>43</v>
      </c>
      <c r="I3" s="114" t="s">
        <v>164</v>
      </c>
      <c r="J3" s="114" t="s">
        <v>165</v>
      </c>
      <c r="K3" s="114" t="s">
        <v>166</v>
      </c>
      <c r="L3" s="114" t="s">
        <v>167</v>
      </c>
      <c r="M3" s="95"/>
    </row>
    <row r="4" spans="2:13" ht="27" customHeight="1" x14ac:dyDescent="0.2">
      <c r="B4" s="147" t="s">
        <v>89</v>
      </c>
      <c r="C4" s="118" t="s">
        <v>90</v>
      </c>
      <c r="D4" s="121"/>
      <c r="E4" s="121"/>
      <c r="F4" s="121"/>
      <c r="G4" s="93"/>
      <c r="H4" s="114" t="s">
        <v>97</v>
      </c>
      <c r="I4" s="115"/>
      <c r="J4" s="115"/>
      <c r="K4" s="115"/>
      <c r="L4" s="115"/>
      <c r="M4" s="95"/>
    </row>
    <row r="5" spans="2:13" ht="27" customHeight="1" x14ac:dyDescent="0.2">
      <c r="B5" s="147"/>
      <c r="C5" s="119" t="s">
        <v>91</v>
      </c>
      <c r="D5" s="121"/>
      <c r="E5" s="121"/>
      <c r="F5" s="121"/>
      <c r="G5" s="93"/>
      <c r="H5" s="114" t="s">
        <v>98</v>
      </c>
      <c r="I5" s="115"/>
      <c r="J5" s="115"/>
      <c r="K5" s="115"/>
      <c r="L5" s="115"/>
      <c r="M5" s="95"/>
    </row>
    <row r="6" spans="2:13" ht="27" customHeight="1" x14ac:dyDescent="0.3">
      <c r="B6" s="147"/>
      <c r="C6" s="120" t="s">
        <v>92</v>
      </c>
      <c r="D6" s="122"/>
      <c r="E6" s="122"/>
      <c r="F6" s="122"/>
      <c r="G6" s="93"/>
      <c r="H6" s="114" t="s">
        <v>99</v>
      </c>
      <c r="I6" s="115"/>
      <c r="J6" s="115"/>
      <c r="K6" s="115"/>
      <c r="L6" s="115"/>
      <c r="M6" s="95"/>
    </row>
    <row r="7" spans="2:13" ht="27" customHeight="1" x14ac:dyDescent="0.2">
      <c r="B7" s="149" t="s">
        <v>93</v>
      </c>
      <c r="C7" s="118" t="s">
        <v>90</v>
      </c>
      <c r="D7" s="124"/>
      <c r="E7" s="124"/>
      <c r="F7" s="124"/>
      <c r="G7" s="93"/>
      <c r="L7" s="95"/>
      <c r="M7" s="95"/>
    </row>
    <row r="8" spans="2:13" ht="27" customHeight="1" x14ac:dyDescent="0.2">
      <c r="B8" s="149"/>
      <c r="C8" s="119" t="s">
        <v>91</v>
      </c>
      <c r="D8" s="125"/>
      <c r="E8" s="126"/>
      <c r="F8" s="125"/>
      <c r="G8" s="93"/>
      <c r="L8" s="95"/>
      <c r="M8" s="95"/>
    </row>
    <row r="9" spans="2:13" ht="27" customHeight="1" x14ac:dyDescent="0.3">
      <c r="B9" s="149"/>
      <c r="C9" s="120" t="s">
        <v>92</v>
      </c>
      <c r="D9" s="127"/>
      <c r="E9" s="127"/>
      <c r="F9" s="127"/>
      <c r="G9" s="93"/>
      <c r="L9" s="95"/>
      <c r="M9" s="95"/>
    </row>
    <row r="10" spans="2:13" ht="27" customHeight="1" x14ac:dyDescent="0.2">
      <c r="B10" s="147" t="s">
        <v>82</v>
      </c>
      <c r="C10" s="118" t="s">
        <v>90</v>
      </c>
      <c r="D10" s="128"/>
      <c r="E10" s="128"/>
      <c r="F10" s="128"/>
      <c r="G10" s="93"/>
      <c r="L10" s="95"/>
      <c r="M10" s="95"/>
    </row>
    <row r="11" spans="2:13" ht="27" customHeight="1" x14ac:dyDescent="0.2">
      <c r="B11" s="147"/>
      <c r="C11" s="119" t="s">
        <v>91</v>
      </c>
      <c r="D11" s="128"/>
      <c r="E11" s="128"/>
      <c r="F11" s="128"/>
      <c r="G11" s="93"/>
      <c r="L11" s="95"/>
      <c r="M11" s="95"/>
    </row>
    <row r="12" spans="2:13" ht="27" customHeight="1" x14ac:dyDescent="0.3">
      <c r="B12" s="147"/>
      <c r="C12" s="120" t="s">
        <v>92</v>
      </c>
      <c r="D12" s="129"/>
      <c r="E12" s="129"/>
      <c r="F12" s="129"/>
      <c r="G12" s="93"/>
      <c r="L12" s="95"/>
      <c r="M12" s="95"/>
    </row>
    <row r="13" spans="2:13" ht="27" customHeight="1" x14ac:dyDescent="0.2">
      <c r="B13" s="147" t="s">
        <v>83</v>
      </c>
      <c r="C13" s="118" t="s">
        <v>90</v>
      </c>
      <c r="D13" s="130"/>
      <c r="E13" s="130"/>
      <c r="F13" s="130"/>
      <c r="G13" s="93"/>
      <c r="L13" s="95"/>
      <c r="M13" s="95"/>
    </row>
    <row r="14" spans="2:13" ht="27" customHeight="1" x14ac:dyDescent="0.2">
      <c r="B14" s="147"/>
      <c r="C14" s="119" t="s">
        <v>91</v>
      </c>
      <c r="D14" s="130"/>
      <c r="E14" s="130"/>
      <c r="F14" s="130"/>
      <c r="G14" s="93"/>
      <c r="L14" s="95"/>
      <c r="M14" s="95"/>
    </row>
    <row r="15" spans="2:13" ht="27" customHeight="1" x14ac:dyDescent="0.3">
      <c r="B15" s="147"/>
      <c r="C15" s="120" t="s">
        <v>92</v>
      </c>
      <c r="D15" s="131"/>
      <c r="E15" s="131"/>
      <c r="F15" s="131"/>
      <c r="G15" s="93"/>
      <c r="L15" s="95"/>
      <c r="M15" s="95"/>
    </row>
    <row r="16" spans="2:13" ht="27" customHeight="1" x14ac:dyDescent="0.2">
      <c r="B16" s="147" t="s">
        <v>84</v>
      </c>
      <c r="C16" s="118" t="s">
        <v>90</v>
      </c>
      <c r="D16" s="132"/>
      <c r="E16" s="132"/>
      <c r="F16" s="132"/>
      <c r="G16" s="93"/>
      <c r="L16" s="95"/>
      <c r="M16" s="95"/>
    </row>
    <row r="17" spans="2:13" ht="27" customHeight="1" x14ac:dyDescent="0.2">
      <c r="B17" s="147"/>
      <c r="C17" s="119" t="s">
        <v>91</v>
      </c>
      <c r="D17" s="133"/>
      <c r="E17" s="133"/>
      <c r="F17" s="133"/>
      <c r="G17" s="93"/>
      <c r="L17" s="95"/>
      <c r="M17" s="95"/>
    </row>
    <row r="18" spans="2:13" ht="27" customHeight="1" x14ac:dyDescent="0.3">
      <c r="B18" s="147"/>
      <c r="C18" s="120" t="s">
        <v>92</v>
      </c>
      <c r="D18" s="134"/>
      <c r="E18" s="134"/>
      <c r="F18" s="134"/>
      <c r="G18" s="93"/>
      <c r="L18" s="95"/>
      <c r="M18" s="95"/>
    </row>
    <row r="19" spans="2:13" ht="27" customHeight="1" x14ac:dyDescent="0.2">
      <c r="B19" s="147" t="s">
        <v>168</v>
      </c>
      <c r="C19" s="118" t="s">
        <v>90</v>
      </c>
      <c r="D19" s="135"/>
      <c r="E19" s="135"/>
      <c r="F19" s="135"/>
      <c r="G19" s="93"/>
      <c r="L19" s="95"/>
      <c r="M19" s="95"/>
    </row>
    <row r="20" spans="2:13" ht="27" customHeight="1" x14ac:dyDescent="0.2">
      <c r="B20" s="147"/>
      <c r="C20" s="119" t="s">
        <v>91</v>
      </c>
      <c r="D20" s="135"/>
      <c r="E20" s="135"/>
      <c r="F20" s="135"/>
      <c r="G20" s="93"/>
      <c r="L20" s="95"/>
      <c r="M20" s="95"/>
    </row>
    <row r="21" spans="2:13" ht="27" customHeight="1" x14ac:dyDescent="0.3">
      <c r="B21" s="147"/>
      <c r="C21" s="120" t="s">
        <v>92</v>
      </c>
      <c r="D21" s="136"/>
      <c r="E21" s="136"/>
      <c r="F21" s="136"/>
      <c r="G21" s="93"/>
      <c r="L21" s="95"/>
      <c r="M21" s="95"/>
    </row>
    <row r="22" spans="2:13" ht="27" customHeight="1" x14ac:dyDescent="0.2">
      <c r="B22" s="147" t="s">
        <v>94</v>
      </c>
      <c r="C22" s="118" t="s">
        <v>90</v>
      </c>
      <c r="D22" s="121"/>
      <c r="E22" s="121"/>
      <c r="F22" s="121"/>
      <c r="G22" s="93"/>
      <c r="L22" s="95"/>
      <c r="M22" s="95"/>
    </row>
    <row r="23" spans="2:13" ht="27" customHeight="1" x14ac:dyDescent="0.2">
      <c r="B23" s="147"/>
      <c r="C23" s="119" t="s">
        <v>91</v>
      </c>
      <c r="D23" s="121"/>
      <c r="E23" s="121"/>
      <c r="F23" s="121"/>
      <c r="G23" s="93"/>
      <c r="L23" s="95"/>
      <c r="M23" s="95"/>
    </row>
    <row r="24" spans="2:13" ht="27" customHeight="1" x14ac:dyDescent="0.3">
      <c r="B24" s="147"/>
      <c r="C24" s="120" t="s">
        <v>92</v>
      </c>
      <c r="D24" s="123"/>
      <c r="E24" s="123"/>
      <c r="F24" s="123"/>
      <c r="G24" s="93"/>
      <c r="L24" s="95"/>
      <c r="M24" s="95"/>
    </row>
    <row r="27" spans="2:13" ht="27" customHeight="1" x14ac:dyDescent="0.2">
      <c r="B27" s="139" t="s">
        <v>170</v>
      </c>
      <c r="C27" s="139"/>
      <c r="D27" s="140">
        <f>SUM(D24,D21,D18,D15,D12,D9,D6)</f>
        <v>0</v>
      </c>
      <c r="E27" s="140">
        <f t="shared" ref="E27:F27" si="0">SUM(E24,E21,E18,E15,E12,E9,E6)</f>
        <v>0</v>
      </c>
      <c r="F27" s="140">
        <f t="shared" si="0"/>
        <v>0</v>
      </c>
    </row>
    <row r="29" spans="2:13" ht="27" customHeight="1" x14ac:dyDescent="0.2">
      <c r="B29" s="95"/>
      <c r="C29" s="95"/>
      <c r="D29" s="95"/>
      <c r="E29" s="95"/>
      <c r="F29" s="95"/>
    </row>
    <row r="30" spans="2:13" ht="27" customHeight="1" x14ac:dyDescent="0.2">
      <c r="B30" s="95"/>
      <c r="C30" s="95"/>
      <c r="D30" s="95"/>
      <c r="E30" s="95"/>
      <c r="F30" s="95"/>
    </row>
    <row r="31" spans="2:13" ht="27" customHeight="1" x14ac:dyDescent="0.2">
      <c r="B31" s="95"/>
      <c r="C31" s="95"/>
      <c r="D31" s="95"/>
      <c r="E31" s="95"/>
      <c r="F31" s="95"/>
    </row>
    <row r="32" spans="2:13" ht="27" customHeight="1" x14ac:dyDescent="0.2">
      <c r="B32" s="95"/>
      <c r="C32" s="95"/>
      <c r="D32" s="95"/>
      <c r="E32" s="95"/>
      <c r="F32" s="95"/>
    </row>
    <row r="33" spans="2:6" ht="27" customHeight="1" x14ac:dyDescent="0.2">
      <c r="B33" s="95"/>
      <c r="C33" s="95"/>
      <c r="D33" s="95"/>
      <c r="E33" s="95"/>
      <c r="F33" s="95"/>
    </row>
  </sheetData>
  <mergeCells count="9">
    <mergeCell ref="B2:F2"/>
    <mergeCell ref="H2:L2"/>
    <mergeCell ref="B16:B18"/>
    <mergeCell ref="B19:B21"/>
    <mergeCell ref="B22:B24"/>
    <mergeCell ref="B4:B6"/>
    <mergeCell ref="B7:B9"/>
    <mergeCell ref="B10:B12"/>
    <mergeCell ref="B13:B15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21"/>
  <sheetViews>
    <sheetView rightToLeft="1" zoomScale="96" zoomScaleNormal="9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baseColWidth="10" defaultColWidth="15.83203125" defaultRowHeight="18" x14ac:dyDescent="0.25"/>
  <cols>
    <col min="1" max="1" width="15.83203125" style="5"/>
    <col min="2" max="2" width="23" style="22" customWidth="1"/>
    <col min="3" max="3" width="10.33203125" style="5" bestFit="1" customWidth="1"/>
    <col min="4" max="4" width="8.33203125" style="5" customWidth="1"/>
    <col min="5" max="8" width="5.83203125" style="5" bestFit="1" customWidth="1"/>
    <col min="9" max="9" width="7" style="5" bestFit="1" customWidth="1"/>
    <col min="10" max="17" width="5.83203125" style="5" bestFit="1" customWidth="1"/>
    <col min="18" max="40" width="4.6640625" style="5" customWidth="1"/>
    <col min="41" max="16384" width="15.83203125" style="5"/>
  </cols>
  <sheetData>
    <row r="1" spans="2:48" x14ac:dyDescent="0.25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2:48" s="72" customFormat="1" ht="47" customHeight="1" x14ac:dyDescent="0.2">
      <c r="B2" s="150" t="s">
        <v>100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71"/>
      <c r="AP2" s="71"/>
      <c r="AQ2" s="71"/>
      <c r="AR2" s="71"/>
      <c r="AS2" s="71"/>
      <c r="AT2" s="71"/>
      <c r="AU2" s="71"/>
      <c r="AV2" s="71"/>
    </row>
    <row r="3" spans="2:48" s="22" customFormat="1" x14ac:dyDescent="0.25">
      <c r="B3" s="66"/>
      <c r="C3" s="68"/>
      <c r="D3" s="69" t="s">
        <v>16</v>
      </c>
      <c r="E3" s="69" t="s">
        <v>16</v>
      </c>
      <c r="F3" s="69" t="s">
        <v>16</v>
      </c>
      <c r="G3" s="69" t="s">
        <v>16</v>
      </c>
      <c r="H3" s="69" t="s">
        <v>16</v>
      </c>
      <c r="I3" s="69" t="s">
        <v>16</v>
      </c>
      <c r="J3" s="69" t="s">
        <v>16</v>
      </c>
      <c r="K3" s="69" t="s">
        <v>16</v>
      </c>
      <c r="L3" s="69" t="s">
        <v>16</v>
      </c>
      <c r="M3" s="69" t="s">
        <v>16</v>
      </c>
      <c r="N3" s="69" t="s">
        <v>16</v>
      </c>
      <c r="O3" s="69" t="s">
        <v>16</v>
      </c>
      <c r="P3" s="69" t="s">
        <v>16</v>
      </c>
      <c r="Q3" s="69" t="s">
        <v>16</v>
      </c>
      <c r="R3" s="69" t="s">
        <v>16</v>
      </c>
      <c r="S3" s="69" t="s">
        <v>16</v>
      </c>
      <c r="T3" s="69" t="s">
        <v>16</v>
      </c>
      <c r="U3" s="69" t="s">
        <v>16</v>
      </c>
      <c r="V3" s="69" t="s">
        <v>16</v>
      </c>
      <c r="W3" s="69" t="s">
        <v>16</v>
      </c>
      <c r="X3" s="69" t="s">
        <v>16</v>
      </c>
      <c r="Y3" s="69" t="s">
        <v>16</v>
      </c>
      <c r="Z3" s="69" t="s">
        <v>16</v>
      </c>
      <c r="AA3" s="69" t="s">
        <v>16</v>
      </c>
      <c r="AB3" s="69" t="s">
        <v>16</v>
      </c>
      <c r="AC3" s="69" t="s">
        <v>16</v>
      </c>
      <c r="AD3" s="69" t="s">
        <v>16</v>
      </c>
      <c r="AE3" s="69" t="s">
        <v>16</v>
      </c>
      <c r="AF3" s="69" t="s">
        <v>16</v>
      </c>
      <c r="AG3" s="69" t="s">
        <v>16</v>
      </c>
      <c r="AH3" s="69" t="s">
        <v>16</v>
      </c>
      <c r="AI3" s="69" t="s">
        <v>16</v>
      </c>
      <c r="AJ3" s="69" t="s">
        <v>16</v>
      </c>
      <c r="AK3" s="69" t="s">
        <v>16</v>
      </c>
      <c r="AL3" s="69" t="s">
        <v>16</v>
      </c>
      <c r="AM3" s="69" t="s">
        <v>16</v>
      </c>
      <c r="AN3" s="69" t="s">
        <v>16</v>
      </c>
    </row>
    <row r="4" spans="2:48" ht="18" customHeight="1" x14ac:dyDescent="0.25">
      <c r="B4" s="33"/>
      <c r="C4" s="34" t="s">
        <v>1</v>
      </c>
      <c r="D4" s="34">
        <v>0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  <c r="K4" s="34">
        <v>7</v>
      </c>
      <c r="L4" s="34">
        <v>8</v>
      </c>
      <c r="M4" s="34">
        <v>9</v>
      </c>
      <c r="N4" s="34">
        <v>10</v>
      </c>
      <c r="O4" s="34">
        <v>11</v>
      </c>
      <c r="P4" s="34">
        <v>12</v>
      </c>
      <c r="Q4" s="34">
        <v>13</v>
      </c>
      <c r="R4" s="34">
        <v>14</v>
      </c>
      <c r="S4" s="34">
        <v>15</v>
      </c>
      <c r="T4" s="34">
        <v>16</v>
      </c>
      <c r="U4" s="34">
        <v>17</v>
      </c>
      <c r="V4" s="34">
        <v>18</v>
      </c>
      <c r="W4" s="34">
        <v>19</v>
      </c>
      <c r="X4" s="34">
        <v>20</v>
      </c>
      <c r="Y4" s="34">
        <v>21</v>
      </c>
      <c r="Z4" s="34">
        <v>22</v>
      </c>
      <c r="AA4" s="34">
        <v>23</v>
      </c>
      <c r="AB4" s="34">
        <v>24</v>
      </c>
      <c r="AC4" s="34">
        <v>25</v>
      </c>
      <c r="AD4" s="34">
        <v>26</v>
      </c>
      <c r="AE4" s="34">
        <v>27</v>
      </c>
      <c r="AF4" s="34">
        <v>28</v>
      </c>
      <c r="AG4" s="34">
        <v>29</v>
      </c>
      <c r="AH4" s="34">
        <v>30</v>
      </c>
      <c r="AI4" s="34">
        <v>31</v>
      </c>
      <c r="AJ4" s="34">
        <v>32</v>
      </c>
      <c r="AK4" s="34">
        <v>33</v>
      </c>
      <c r="AL4" s="34">
        <v>34</v>
      </c>
      <c r="AM4" s="34">
        <v>35</v>
      </c>
      <c r="AN4" s="34">
        <v>36</v>
      </c>
    </row>
    <row r="5" spans="2:48" ht="18" customHeight="1" x14ac:dyDescent="0.25">
      <c r="B5" s="33" t="s">
        <v>45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2:48" ht="18" customHeight="1" x14ac:dyDescent="0.25">
      <c r="B6" s="33" t="s">
        <v>53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2:48" ht="18" customHeight="1" x14ac:dyDescent="0.25">
      <c r="B7" s="33" t="s">
        <v>54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2:48" ht="18" customHeight="1" x14ac:dyDescent="0.25">
      <c r="B8" s="67" t="s">
        <v>55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</row>
    <row r="9" spans="2:48" ht="18" customHeight="1" x14ac:dyDescent="0.25">
      <c r="B9" s="33" t="s">
        <v>56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2:48" ht="18" customHeight="1" x14ac:dyDescent="0.25">
      <c r="B10" s="33" t="s">
        <v>57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2:48" ht="18" customHeight="1" x14ac:dyDescent="0.25">
      <c r="B11" s="33" t="s">
        <v>58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2:48" ht="18" customHeight="1" x14ac:dyDescent="0.25">
      <c r="B12" s="33" t="s">
        <v>59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2:48" ht="18" customHeight="1" x14ac:dyDescent="0.25">
      <c r="B13" s="33" t="s">
        <v>60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2:48" ht="18" customHeight="1" x14ac:dyDescent="0.25">
      <c r="B14" s="33" t="s">
        <v>61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2:48" ht="18" customHeight="1" x14ac:dyDescent="0.25">
      <c r="B15" s="67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2:48" ht="18" customHeight="1" x14ac:dyDescent="0.25">
      <c r="B16" s="67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2:40" ht="18" customHeight="1" x14ac:dyDescent="0.25">
      <c r="B17" s="67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2:40" ht="18" customHeight="1" x14ac:dyDescent="0.25">
      <c r="B18" s="67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2:40" ht="18" customHeight="1" x14ac:dyDescent="0.25">
      <c r="B19" s="67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2:40" ht="18" customHeight="1" x14ac:dyDescent="0.25">
      <c r="B20" s="33" t="s">
        <v>12</v>
      </c>
      <c r="C20" s="70"/>
      <c r="D20" s="70">
        <f>SUMPRODUCT(D5:D19*$C$5:$C$19)</f>
        <v>0</v>
      </c>
      <c r="E20" s="70">
        <f>SUMPRODUCT(E5:E19*$C$5:$C$19)</f>
        <v>0</v>
      </c>
      <c r="F20" s="70">
        <f t="shared" ref="F20:AN20" si="0">SUMPRODUCT(F5:F19*$C$5:$C$19)</f>
        <v>0</v>
      </c>
      <c r="G20" s="70">
        <f t="shared" si="0"/>
        <v>0</v>
      </c>
      <c r="H20" s="70">
        <f t="shared" si="0"/>
        <v>0</v>
      </c>
      <c r="I20" s="70">
        <f t="shared" si="0"/>
        <v>0</v>
      </c>
      <c r="J20" s="70">
        <f t="shared" si="0"/>
        <v>0</v>
      </c>
      <c r="K20" s="70">
        <f t="shared" si="0"/>
        <v>0</v>
      </c>
      <c r="L20" s="70">
        <f t="shared" si="0"/>
        <v>0</v>
      </c>
      <c r="M20" s="70">
        <f t="shared" si="0"/>
        <v>0</v>
      </c>
      <c r="N20" s="70">
        <f t="shared" si="0"/>
        <v>0</v>
      </c>
      <c r="O20" s="70">
        <f t="shared" si="0"/>
        <v>0</v>
      </c>
      <c r="P20" s="70">
        <f t="shared" si="0"/>
        <v>0</v>
      </c>
      <c r="Q20" s="70">
        <f t="shared" si="0"/>
        <v>0</v>
      </c>
      <c r="R20" s="70">
        <f t="shared" si="0"/>
        <v>0</v>
      </c>
      <c r="S20" s="70">
        <f t="shared" si="0"/>
        <v>0</v>
      </c>
      <c r="T20" s="70">
        <f t="shared" si="0"/>
        <v>0</v>
      </c>
      <c r="U20" s="70">
        <f t="shared" si="0"/>
        <v>0</v>
      </c>
      <c r="V20" s="70">
        <f t="shared" si="0"/>
        <v>0</v>
      </c>
      <c r="W20" s="70">
        <f t="shared" si="0"/>
        <v>0</v>
      </c>
      <c r="X20" s="70">
        <f t="shared" si="0"/>
        <v>0</v>
      </c>
      <c r="Y20" s="70">
        <f t="shared" si="0"/>
        <v>0</v>
      </c>
      <c r="Z20" s="70">
        <f t="shared" si="0"/>
        <v>0</v>
      </c>
      <c r="AA20" s="70">
        <f t="shared" si="0"/>
        <v>0</v>
      </c>
      <c r="AB20" s="70">
        <f t="shared" si="0"/>
        <v>0</v>
      </c>
      <c r="AC20" s="70">
        <f t="shared" si="0"/>
        <v>0</v>
      </c>
      <c r="AD20" s="70">
        <f t="shared" si="0"/>
        <v>0</v>
      </c>
      <c r="AE20" s="70">
        <f t="shared" si="0"/>
        <v>0</v>
      </c>
      <c r="AF20" s="70">
        <f t="shared" si="0"/>
        <v>0</v>
      </c>
      <c r="AG20" s="70">
        <f t="shared" si="0"/>
        <v>0</v>
      </c>
      <c r="AH20" s="70">
        <f t="shared" si="0"/>
        <v>0</v>
      </c>
      <c r="AI20" s="70">
        <f t="shared" si="0"/>
        <v>0</v>
      </c>
      <c r="AJ20" s="70">
        <f t="shared" si="0"/>
        <v>0</v>
      </c>
      <c r="AK20" s="70">
        <f t="shared" si="0"/>
        <v>0</v>
      </c>
      <c r="AL20" s="70">
        <f t="shared" si="0"/>
        <v>0</v>
      </c>
      <c r="AM20" s="70">
        <f t="shared" si="0"/>
        <v>0</v>
      </c>
      <c r="AN20" s="70">
        <f t="shared" si="0"/>
        <v>0</v>
      </c>
    </row>
    <row r="21" spans="2:40" x14ac:dyDescent="0.25">
      <c r="Y21" s="6"/>
      <c r="Z21" s="6"/>
      <c r="AA21" s="6"/>
      <c r="AB21" s="6"/>
      <c r="AC21" s="6"/>
      <c r="AD21" s="6"/>
      <c r="AE21" s="6"/>
      <c r="AF21" s="6"/>
    </row>
  </sheetData>
  <mergeCells count="1">
    <mergeCell ref="B2:A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O20"/>
  <sheetViews>
    <sheetView rightToLeft="1" workbookViewId="0">
      <pane xSplit="4" topLeftCell="E1" activePane="topRight" state="frozen"/>
      <selection pane="topRight" activeCell="D5" sqref="D5"/>
    </sheetView>
  </sheetViews>
  <sheetFormatPr baseColWidth="10" defaultColWidth="8.83203125" defaultRowHeight="16" x14ac:dyDescent="0.25"/>
  <cols>
    <col min="1" max="2" width="8.83203125" style="45"/>
    <col min="3" max="3" width="21.6640625" style="45" bestFit="1" customWidth="1"/>
    <col min="4" max="4" width="12" style="45" bestFit="1" customWidth="1"/>
    <col min="5" max="5" width="4.6640625" style="45" customWidth="1"/>
    <col min="6" max="6" width="5.1640625" style="45" customWidth="1"/>
    <col min="7" max="41" width="4.6640625" style="45" customWidth="1"/>
    <col min="42" max="16384" width="8.83203125" style="45"/>
  </cols>
  <sheetData>
    <row r="2" spans="3:41" ht="36" customHeight="1" x14ac:dyDescent="0.25">
      <c r="C2" s="151" t="s">
        <v>26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</row>
    <row r="3" spans="3:41" ht="18" customHeight="1" x14ac:dyDescent="0.25">
      <c r="C3" s="73"/>
      <c r="D3" s="73"/>
      <c r="E3" s="73" t="s">
        <v>16</v>
      </c>
      <c r="F3" s="73" t="s">
        <v>16</v>
      </c>
      <c r="G3" s="73" t="s">
        <v>16</v>
      </c>
      <c r="H3" s="73" t="s">
        <v>16</v>
      </c>
      <c r="I3" s="73" t="s">
        <v>16</v>
      </c>
      <c r="J3" s="73" t="s">
        <v>16</v>
      </c>
      <c r="K3" s="73" t="s">
        <v>16</v>
      </c>
      <c r="L3" s="73" t="s">
        <v>16</v>
      </c>
      <c r="M3" s="73" t="s">
        <v>16</v>
      </c>
      <c r="N3" s="73" t="s">
        <v>16</v>
      </c>
      <c r="O3" s="73" t="s">
        <v>16</v>
      </c>
      <c r="P3" s="73" t="s">
        <v>16</v>
      </c>
      <c r="Q3" s="73" t="s">
        <v>16</v>
      </c>
      <c r="R3" s="73" t="s">
        <v>16</v>
      </c>
      <c r="S3" s="73" t="s">
        <v>16</v>
      </c>
      <c r="T3" s="73" t="s">
        <v>16</v>
      </c>
      <c r="U3" s="73" t="s">
        <v>16</v>
      </c>
      <c r="V3" s="73" t="s">
        <v>16</v>
      </c>
      <c r="W3" s="73" t="s">
        <v>16</v>
      </c>
      <c r="X3" s="73" t="s">
        <v>16</v>
      </c>
      <c r="Y3" s="73" t="s">
        <v>16</v>
      </c>
      <c r="Z3" s="73" t="s">
        <v>16</v>
      </c>
      <c r="AA3" s="73" t="s">
        <v>16</v>
      </c>
      <c r="AB3" s="73" t="s">
        <v>16</v>
      </c>
      <c r="AC3" s="73" t="s">
        <v>16</v>
      </c>
      <c r="AD3" s="73" t="s">
        <v>16</v>
      </c>
      <c r="AE3" s="73" t="s">
        <v>16</v>
      </c>
      <c r="AF3" s="73" t="s">
        <v>16</v>
      </c>
      <c r="AG3" s="73" t="s">
        <v>16</v>
      </c>
      <c r="AH3" s="73" t="s">
        <v>16</v>
      </c>
      <c r="AI3" s="73" t="s">
        <v>16</v>
      </c>
      <c r="AJ3" s="73" t="s">
        <v>16</v>
      </c>
      <c r="AK3" s="73" t="s">
        <v>16</v>
      </c>
      <c r="AL3" s="73" t="s">
        <v>16</v>
      </c>
      <c r="AM3" s="73" t="s">
        <v>16</v>
      </c>
      <c r="AN3" s="73" t="s">
        <v>16</v>
      </c>
      <c r="AO3" s="73" t="s">
        <v>16</v>
      </c>
    </row>
    <row r="4" spans="3:41" ht="18" customHeight="1" x14ac:dyDescent="0.25">
      <c r="C4" s="40" t="s">
        <v>2</v>
      </c>
      <c r="D4" s="41" t="s">
        <v>19</v>
      </c>
      <c r="E4" s="41">
        <v>0</v>
      </c>
      <c r="F4" s="41">
        <v>1</v>
      </c>
      <c r="G4" s="41">
        <v>2</v>
      </c>
      <c r="H4" s="41">
        <v>3</v>
      </c>
      <c r="I4" s="41">
        <v>4</v>
      </c>
      <c r="J4" s="41">
        <v>5</v>
      </c>
      <c r="K4" s="41">
        <v>6</v>
      </c>
      <c r="L4" s="41">
        <v>7</v>
      </c>
      <c r="M4" s="41">
        <v>8</v>
      </c>
      <c r="N4" s="41">
        <v>9</v>
      </c>
      <c r="O4" s="41">
        <v>10</v>
      </c>
      <c r="P4" s="41">
        <v>11</v>
      </c>
      <c r="Q4" s="41">
        <v>12</v>
      </c>
      <c r="R4" s="41">
        <v>13</v>
      </c>
      <c r="S4" s="41">
        <v>14</v>
      </c>
      <c r="T4" s="41">
        <v>15</v>
      </c>
      <c r="U4" s="41">
        <v>16</v>
      </c>
      <c r="V4" s="41">
        <v>17</v>
      </c>
      <c r="W4" s="41">
        <v>18</v>
      </c>
      <c r="X4" s="41">
        <v>19</v>
      </c>
      <c r="Y4" s="41">
        <v>20</v>
      </c>
      <c r="Z4" s="41">
        <v>21</v>
      </c>
      <c r="AA4" s="41">
        <v>22</v>
      </c>
      <c r="AB4" s="41">
        <v>23</v>
      </c>
      <c r="AC4" s="41">
        <v>24</v>
      </c>
      <c r="AD4" s="41">
        <v>25</v>
      </c>
      <c r="AE4" s="41">
        <v>26</v>
      </c>
      <c r="AF4" s="41">
        <v>27</v>
      </c>
      <c r="AG4" s="41">
        <v>28</v>
      </c>
      <c r="AH4" s="41">
        <v>29</v>
      </c>
      <c r="AI4" s="41">
        <v>30</v>
      </c>
      <c r="AJ4" s="41">
        <v>31</v>
      </c>
      <c r="AK4" s="41">
        <v>32</v>
      </c>
      <c r="AL4" s="41">
        <v>33</v>
      </c>
      <c r="AM4" s="41">
        <v>34</v>
      </c>
      <c r="AN4" s="41">
        <v>35</v>
      </c>
      <c r="AO4" s="41">
        <v>36</v>
      </c>
    </row>
    <row r="5" spans="3:41" ht="18" customHeight="1" x14ac:dyDescent="0.25">
      <c r="C5" s="40" t="s">
        <v>48</v>
      </c>
      <c r="D5" s="4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3:41" ht="18" customHeight="1" x14ac:dyDescent="0.25">
      <c r="C6" s="40" t="s">
        <v>49</v>
      </c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3:41" ht="18" customHeight="1" x14ac:dyDescent="0.25">
      <c r="C7" s="40" t="s">
        <v>50</v>
      </c>
      <c r="D7" s="41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3:41" ht="18" customHeight="1" x14ac:dyDescent="0.25">
      <c r="C8" s="40" t="s">
        <v>51</v>
      </c>
      <c r="D8" s="41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3:41" ht="18" customHeight="1" x14ac:dyDescent="0.25">
      <c r="C9" s="40" t="s">
        <v>62</v>
      </c>
      <c r="D9" s="41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3:41" ht="18" customHeight="1" x14ac:dyDescent="0.25">
      <c r="C10" s="40"/>
      <c r="D10" s="41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3:41" ht="18" customHeight="1" x14ac:dyDescent="0.25">
      <c r="C11" s="40"/>
      <c r="D11" s="41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spans="3:41" ht="18" customHeight="1" x14ac:dyDescent="0.25">
      <c r="C12" s="40"/>
      <c r="D12" s="41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3:41" ht="18" customHeight="1" x14ac:dyDescent="0.25">
      <c r="C13" s="40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</row>
    <row r="14" spans="3:41" ht="18" customHeight="1" x14ac:dyDescent="0.25">
      <c r="C14" s="40"/>
      <c r="D14" s="41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</row>
    <row r="15" spans="3:41" ht="18" customHeight="1" x14ac:dyDescent="0.25">
      <c r="C15" s="40"/>
      <c r="D15" s="41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</row>
    <row r="16" spans="3:41" ht="18" customHeight="1" x14ac:dyDescent="0.25">
      <c r="C16" s="40"/>
      <c r="D16" s="41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3:41" ht="18" customHeight="1" x14ac:dyDescent="0.25">
      <c r="C17" s="40" t="s">
        <v>12</v>
      </c>
      <c r="D17" s="41"/>
      <c r="E17" s="40"/>
      <c r="F17" s="40">
        <f>SUMPRODUCT(F5:F16,$D$5:$D$16)*assumption!$C$4</f>
        <v>0</v>
      </c>
      <c r="G17" s="40">
        <f>SUMPRODUCT(G5:G16,$D$5:$D$16)*assumption!$C$4</f>
        <v>0</v>
      </c>
      <c r="H17" s="40">
        <f>SUMPRODUCT(H5:H16,$D$5:$D$16)*assumption!$C$4</f>
        <v>0</v>
      </c>
      <c r="I17" s="40">
        <f>SUMPRODUCT(I5:I16,$D$5:$D$16)*assumption!$C$4</f>
        <v>0</v>
      </c>
      <c r="J17" s="40">
        <f>SUMPRODUCT(J5:J16,$D$5:$D$16)*assumption!$C$4</f>
        <v>0</v>
      </c>
      <c r="K17" s="40">
        <f>SUMPRODUCT(K5:K16,$D$5:$D$16)*assumption!$C$4</f>
        <v>0</v>
      </c>
      <c r="L17" s="40">
        <f>SUMPRODUCT(L5:L16,$D$5:$D$16)*assumption!$C$4</f>
        <v>0</v>
      </c>
      <c r="M17" s="40">
        <f>SUMPRODUCT(M5:M16,$D$5:$D$16)*assumption!$C$4</f>
        <v>0</v>
      </c>
      <c r="N17" s="40">
        <f>SUMPRODUCT(N5:N16,$D$5:$D$16)*assumption!$C$4</f>
        <v>0</v>
      </c>
      <c r="O17" s="40">
        <f>SUMPRODUCT(O5:O16,$D$5:$D$16)*assumption!$C$4</f>
        <v>0</v>
      </c>
      <c r="P17" s="40">
        <f>SUMPRODUCT(P5:P16,$D$5:$D$16)*assumption!$C$4</f>
        <v>0</v>
      </c>
      <c r="Q17" s="40">
        <f>SUMPRODUCT(Q5:Q16,$D$5:$D$16)*assumption!$C$4</f>
        <v>0</v>
      </c>
      <c r="R17" s="40">
        <f>SUMPRODUCT(R5:R16,(1+HRrate)*$D$5:$D$16)*assumption!$C$4</f>
        <v>0</v>
      </c>
      <c r="S17" s="40">
        <f>SUMPRODUCT(S5:S16,(1+HRrate)*$D$5:$D$16)*assumption!$C$4</f>
        <v>0</v>
      </c>
      <c r="T17" s="40">
        <f>SUMPRODUCT(T5:T16,(1+HRrate)*$D$5:$D$16)*assumption!$C$4</f>
        <v>0</v>
      </c>
      <c r="U17" s="40">
        <f>SUMPRODUCT(U5:U16,(1+HRrate)*$D$5:$D$16)*assumption!$C$4</f>
        <v>0</v>
      </c>
      <c r="V17" s="40">
        <f>SUMPRODUCT(V5:V16,(1+HRrate)*$D$5:$D$16)*assumption!$C$4</f>
        <v>0</v>
      </c>
      <c r="W17" s="40">
        <f>SUMPRODUCT(W5:W16,(1+HRrate)*$D$5:$D$16)*assumption!$C$4</f>
        <v>0</v>
      </c>
      <c r="X17" s="40">
        <f>SUMPRODUCT(X5:X16,(1+HRrate)*$D$5:$D$16)*assumption!$C$4</f>
        <v>0</v>
      </c>
      <c r="Y17" s="40">
        <f>SUMPRODUCT(Y5:Y16,(1+HRrate)*$D$5:$D$16)*assumption!$C$4</f>
        <v>0</v>
      </c>
      <c r="Z17" s="40">
        <f>SUMPRODUCT(Z5:Z16,(1+HRrate)*$D$5:$D$16)*assumption!$C$4</f>
        <v>0</v>
      </c>
      <c r="AA17" s="40">
        <f>SUMPRODUCT(AA5:AA16,(1+HRrate)*$D$5:$D$16)*assumption!$C$4</f>
        <v>0</v>
      </c>
      <c r="AB17" s="40">
        <f>SUMPRODUCT(AB5:AB16,(1+HRrate)*$D$5:$D$16)*assumption!$C$4</f>
        <v>0</v>
      </c>
      <c r="AC17" s="40">
        <f>SUMPRODUCT(AC5:AC16,(1+HRrate)^2*$D$5:$D$16)*assumption!$C$4</f>
        <v>0</v>
      </c>
      <c r="AD17" s="40">
        <f>SUMPRODUCT(AD5:AD16,(1+HRrate)^2*$D$5:$D$16)*assumption!$C$4</f>
        <v>0</v>
      </c>
      <c r="AE17" s="40">
        <f>SUMPRODUCT(AE5:AE16,(1+HRrate)^2*$D$5:$D$16)*assumption!$C$4</f>
        <v>0</v>
      </c>
      <c r="AF17" s="40">
        <f>SUMPRODUCT(AF5:AF16,(1+HRrate)^2*$D$5:$D$16)*assumption!$C$4</f>
        <v>0</v>
      </c>
      <c r="AG17" s="40">
        <f>SUMPRODUCT(AG5:AG16,(1+HRrate)^2*$D$5:$D$16)*assumption!$C$4</f>
        <v>0</v>
      </c>
      <c r="AH17" s="40">
        <f>SUMPRODUCT(AH5:AH16,(1+HRrate)^2*$D$5:$D$16)*assumption!$C$4</f>
        <v>0</v>
      </c>
      <c r="AI17" s="40">
        <f>SUMPRODUCT(AI5:AI16,(1+HRrate)^2*$D$5:$D$16)*assumption!$C$4</f>
        <v>0</v>
      </c>
      <c r="AJ17" s="40">
        <f>SUMPRODUCT(AJ5:AJ16,(1+HRrate)^2*$D$5:$D$16)*assumption!$C$4</f>
        <v>0</v>
      </c>
      <c r="AK17" s="40">
        <f>SUMPRODUCT(AK5:AK16,(1+HRrate)^2*$D$5:$D$16)*assumption!$C$4</f>
        <v>0</v>
      </c>
      <c r="AL17" s="40">
        <f>SUMPRODUCT(AL5:AL16,(1+HRrate)^2*$D$5:$D$16)*assumption!$C$4</f>
        <v>0</v>
      </c>
      <c r="AM17" s="40">
        <f>SUMPRODUCT(AM5:AM16,(1+HRrate)^2*$D$5:$D$16)*assumption!$C$4</f>
        <v>0</v>
      </c>
      <c r="AN17" s="40">
        <f>SUMPRODUCT(AN5:AN16,(1+HRrate)^2*$D$5:$D$16)*assumption!$C$4</f>
        <v>0</v>
      </c>
      <c r="AO17" s="40">
        <f>SUMPRODUCT(AO5:AO16,(1+HRrate)^2*$D$5:$D$16)*assumption!$C$4</f>
        <v>0</v>
      </c>
    </row>
    <row r="18" spans="3:41" ht="18" customHeight="1" x14ac:dyDescent="0.25">
      <c r="C18" s="40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</row>
    <row r="19" spans="3:41" ht="18" customHeight="1" x14ac:dyDescent="0.25">
      <c r="C19" s="40" t="s">
        <v>47</v>
      </c>
      <c r="D19" s="47"/>
      <c r="E19" s="46"/>
      <c r="F19" s="46">
        <f t="shared" ref="F19:AO19" si="0">SUM(F5:F16)</f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 t="shared" si="0"/>
        <v>0</v>
      </c>
      <c r="AA19" s="46">
        <f t="shared" si="0"/>
        <v>0</v>
      </c>
      <c r="AB19" s="46">
        <f t="shared" si="0"/>
        <v>0</v>
      </c>
      <c r="AC19" s="46">
        <f t="shared" si="0"/>
        <v>0</v>
      </c>
      <c r="AD19" s="46">
        <f t="shared" si="0"/>
        <v>0</v>
      </c>
      <c r="AE19" s="46">
        <f t="shared" si="0"/>
        <v>0</v>
      </c>
      <c r="AF19" s="46">
        <f t="shared" si="0"/>
        <v>0</v>
      </c>
      <c r="AG19" s="46">
        <f t="shared" si="0"/>
        <v>0</v>
      </c>
      <c r="AH19" s="46">
        <f t="shared" si="0"/>
        <v>0</v>
      </c>
      <c r="AI19" s="46">
        <f t="shared" si="0"/>
        <v>0</v>
      </c>
      <c r="AJ19" s="46">
        <f t="shared" si="0"/>
        <v>0</v>
      </c>
      <c r="AK19" s="46">
        <f t="shared" si="0"/>
        <v>0</v>
      </c>
      <c r="AL19" s="46">
        <f t="shared" si="0"/>
        <v>0</v>
      </c>
      <c r="AM19" s="46">
        <f t="shared" si="0"/>
        <v>0</v>
      </c>
      <c r="AN19" s="46">
        <f t="shared" si="0"/>
        <v>0</v>
      </c>
      <c r="AO19" s="46">
        <f t="shared" si="0"/>
        <v>0</v>
      </c>
    </row>
    <row r="20" spans="3:41" ht="18" customHeight="1" x14ac:dyDescent="0.25"/>
  </sheetData>
  <mergeCells count="1">
    <mergeCell ref="C2:AO2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B2:AO23"/>
  <sheetViews>
    <sheetView rightToLeft="1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D14" sqref="D14"/>
    </sheetView>
  </sheetViews>
  <sheetFormatPr baseColWidth="10" defaultColWidth="8.83203125" defaultRowHeight="15" x14ac:dyDescent="0.2"/>
  <cols>
    <col min="1" max="2" width="8.83203125" style="28"/>
    <col min="3" max="3" width="37.1640625" style="28" bestFit="1" customWidth="1"/>
    <col min="4" max="16384" width="8.83203125" style="28"/>
  </cols>
  <sheetData>
    <row r="2" spans="2:40" s="25" customFormat="1" ht="18" x14ac:dyDescent="0.2">
      <c r="B2" s="152" t="s">
        <v>27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</row>
    <row r="3" spans="2:40" s="25" customFormat="1" ht="18" x14ac:dyDescent="0.2">
      <c r="B3" s="26"/>
      <c r="C3" s="26"/>
      <c r="D3" s="26" t="e">
        <f>assumption!#REF!</f>
        <v>#REF!</v>
      </c>
      <c r="E3" s="26" t="e">
        <f>assumption!#REF!</f>
        <v>#REF!</v>
      </c>
      <c r="F3" s="26" t="e">
        <f>assumption!#REF!</f>
        <v>#REF!</v>
      </c>
      <c r="G3" s="26" t="e">
        <f>assumption!#REF!</f>
        <v>#REF!</v>
      </c>
      <c r="H3" s="26" t="e">
        <f>assumption!#REF!</f>
        <v>#REF!</v>
      </c>
      <c r="I3" s="26" t="e">
        <f>assumption!#REF!</f>
        <v>#REF!</v>
      </c>
      <c r="J3" s="26" t="e">
        <f>assumption!#REF!</f>
        <v>#REF!</v>
      </c>
      <c r="K3" s="26" t="e">
        <f>assumption!#REF!</f>
        <v>#REF!</v>
      </c>
      <c r="L3" s="26" t="e">
        <f>assumption!#REF!</f>
        <v>#REF!</v>
      </c>
      <c r="M3" s="26" t="e">
        <f>assumption!#REF!</f>
        <v>#REF!</v>
      </c>
      <c r="N3" s="26" t="e">
        <f>assumption!#REF!</f>
        <v>#REF!</v>
      </c>
      <c r="O3" s="26" t="e">
        <f>assumption!#REF!</f>
        <v>#REF!</v>
      </c>
      <c r="P3" s="26" t="e">
        <f>assumption!#REF!</f>
        <v>#REF!</v>
      </c>
      <c r="Q3" s="26" t="e">
        <f>assumption!#REF!</f>
        <v>#REF!</v>
      </c>
      <c r="R3" s="26" t="e">
        <f>assumption!#REF!</f>
        <v>#REF!</v>
      </c>
      <c r="S3" s="26" t="e">
        <f>assumption!#REF!</f>
        <v>#REF!</v>
      </c>
      <c r="T3" s="26" t="e">
        <f>assumption!#REF!</f>
        <v>#REF!</v>
      </c>
      <c r="U3" s="26" t="e">
        <f>assumption!#REF!</f>
        <v>#REF!</v>
      </c>
      <c r="V3" s="26" t="e">
        <f>assumption!#REF!</f>
        <v>#REF!</v>
      </c>
      <c r="W3" s="26" t="e">
        <f>assumption!#REF!</f>
        <v>#REF!</v>
      </c>
      <c r="X3" s="26" t="e">
        <f>assumption!#REF!</f>
        <v>#REF!</v>
      </c>
      <c r="Y3" s="26" t="e">
        <f>assumption!#REF!</f>
        <v>#REF!</v>
      </c>
      <c r="Z3" s="26" t="e">
        <f>assumption!#REF!</f>
        <v>#REF!</v>
      </c>
      <c r="AA3" s="26" t="e">
        <f>assumption!#REF!</f>
        <v>#REF!</v>
      </c>
      <c r="AB3" s="26" t="e">
        <f>assumption!#REF!</f>
        <v>#REF!</v>
      </c>
      <c r="AC3" s="26" t="e">
        <f>assumption!#REF!</f>
        <v>#REF!</v>
      </c>
      <c r="AD3" s="26" t="e">
        <f>assumption!#REF!</f>
        <v>#REF!</v>
      </c>
      <c r="AE3" s="26" t="e">
        <f>assumption!#REF!</f>
        <v>#REF!</v>
      </c>
      <c r="AF3" s="26" t="e">
        <f>assumption!#REF!</f>
        <v>#REF!</v>
      </c>
      <c r="AG3" s="26" t="e">
        <f>assumption!#REF!</f>
        <v>#REF!</v>
      </c>
      <c r="AH3" s="26" t="e">
        <f>assumption!#REF!</f>
        <v>#REF!</v>
      </c>
      <c r="AI3" s="26" t="e">
        <f>assumption!#REF!</f>
        <v>#REF!</v>
      </c>
      <c r="AJ3" s="26" t="e">
        <f>assumption!#REF!</f>
        <v>#REF!</v>
      </c>
      <c r="AK3" s="26" t="e">
        <f>assumption!#REF!</f>
        <v>#REF!</v>
      </c>
      <c r="AL3" s="26" t="e">
        <f>assumption!#REF!</f>
        <v>#REF!</v>
      </c>
      <c r="AM3" s="26" t="e">
        <f>assumption!#REF!</f>
        <v>#REF!</v>
      </c>
      <c r="AN3" s="26" t="e">
        <f>assumption!#REF!</f>
        <v>#REF!</v>
      </c>
    </row>
    <row r="4" spans="2:40" ht="18" x14ac:dyDescent="0.2">
      <c r="B4" s="27"/>
      <c r="C4" s="29"/>
      <c r="D4" s="29">
        <v>0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  <c r="L4" s="29">
        <v>8</v>
      </c>
      <c r="M4" s="29">
        <v>9</v>
      </c>
      <c r="N4" s="29">
        <v>10</v>
      </c>
      <c r="O4" s="29">
        <v>11</v>
      </c>
      <c r="P4" s="29">
        <v>12</v>
      </c>
      <c r="Q4" s="29">
        <v>13</v>
      </c>
      <c r="R4" s="29">
        <v>14</v>
      </c>
      <c r="S4" s="29">
        <v>15</v>
      </c>
      <c r="T4" s="29">
        <v>16</v>
      </c>
      <c r="U4" s="29">
        <v>17</v>
      </c>
      <c r="V4" s="29">
        <v>18</v>
      </c>
      <c r="W4" s="29">
        <v>19</v>
      </c>
      <c r="X4" s="29">
        <v>20</v>
      </c>
      <c r="Y4" s="29">
        <v>21</v>
      </c>
      <c r="Z4" s="29">
        <v>22</v>
      </c>
      <c r="AA4" s="29">
        <v>23</v>
      </c>
      <c r="AB4" s="29">
        <v>24</v>
      </c>
      <c r="AC4" s="29">
        <v>25</v>
      </c>
      <c r="AD4" s="29">
        <v>26</v>
      </c>
      <c r="AE4" s="29">
        <v>27</v>
      </c>
      <c r="AF4" s="29">
        <v>28</v>
      </c>
      <c r="AG4" s="29">
        <v>29</v>
      </c>
      <c r="AH4" s="29">
        <v>30</v>
      </c>
      <c r="AI4" s="29">
        <v>31</v>
      </c>
      <c r="AJ4" s="29">
        <v>32</v>
      </c>
      <c r="AK4" s="29">
        <v>33</v>
      </c>
      <c r="AL4" s="29">
        <v>34</v>
      </c>
      <c r="AM4" s="29">
        <v>35</v>
      </c>
      <c r="AN4" s="29">
        <v>36</v>
      </c>
    </row>
    <row r="5" spans="2:40" ht="18" x14ac:dyDescent="0.2">
      <c r="B5" s="153" t="s">
        <v>6</v>
      </c>
      <c r="C5" s="29" t="s">
        <v>8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2:40" ht="18" x14ac:dyDescent="0.2">
      <c r="B6" s="153"/>
      <c r="C6" s="29" t="s">
        <v>42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2:40" ht="18" x14ac:dyDescent="0.2">
      <c r="B7" s="153"/>
      <c r="C7" s="29" t="s">
        <v>29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2:40" ht="18" x14ac:dyDescent="0.2">
      <c r="B8" s="153"/>
      <c r="C8" s="29" t="s">
        <v>30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2:40" ht="18" x14ac:dyDescent="0.2">
      <c r="B9" s="153"/>
      <c r="C9" s="29" t="s">
        <v>31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2:40" ht="18" x14ac:dyDescent="0.2">
      <c r="B10" s="153"/>
      <c r="C10" s="29" t="s">
        <v>32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2:40" ht="18" x14ac:dyDescent="0.2">
      <c r="B11" s="153"/>
      <c r="C11" s="29" t="s">
        <v>33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2:40" ht="18" x14ac:dyDescent="0.2">
      <c r="B12" s="153"/>
      <c r="C12" s="29" t="s">
        <v>10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2:40" ht="18" x14ac:dyDescent="0.2">
      <c r="B13" s="153"/>
      <c r="C13" s="29" t="s">
        <v>36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2:40" ht="18" x14ac:dyDescent="0.2">
      <c r="B14" s="153"/>
      <c r="C14" s="29" t="s">
        <v>15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2:40" ht="18" x14ac:dyDescent="0.2">
      <c r="B15" s="29"/>
      <c r="C15" s="29" t="s">
        <v>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2:40" ht="18" x14ac:dyDescent="0.2">
      <c r="B16" s="29"/>
      <c r="C16" s="29" t="s">
        <v>34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2:41" ht="18" x14ac:dyDescent="0.2">
      <c r="B17" s="29"/>
      <c r="C17" s="29" t="s">
        <v>35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2:41" ht="18" x14ac:dyDescent="0.2">
      <c r="B18" s="29"/>
      <c r="C18" s="29" t="s">
        <v>37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2:41" ht="18" x14ac:dyDescent="0.2">
      <c r="B19" s="29"/>
      <c r="C19" s="29" t="s">
        <v>38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2:41" ht="18" x14ac:dyDescent="0.2">
      <c r="B20" s="29"/>
      <c r="C20" s="29" t="s">
        <v>39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2:41" ht="18" x14ac:dyDescent="0.2">
      <c r="B21" s="29"/>
      <c r="C21" s="29" t="s">
        <v>14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2:41" ht="18" x14ac:dyDescent="0.2">
      <c r="B22" s="29"/>
      <c r="C22" s="29" t="s">
        <v>41</v>
      </c>
      <c r="D22" s="30" t="e">
        <f>(sales!B5*assumption!#REF!)+(SUM(sales!B7:B11)*assumption!#REF!)</f>
        <v>#REF!</v>
      </c>
      <c r="E22" s="30" t="e">
        <f>((sales!C5-sales!B5)*assumption!#REF!)+(SUM(sales!C7:C11)*assumption!#REF!)</f>
        <v>#REF!</v>
      </c>
      <c r="F22" s="30" t="e">
        <f>((sales!D5-sales!C5)*assumption!#REF!)+(SUM(sales!D7:D11)*assumption!#REF!)</f>
        <v>#REF!</v>
      </c>
      <c r="G22" s="30" t="e">
        <f>((sales!E5-sales!D5)*assumption!#REF!)+(SUM(sales!E7:E11)*assumption!#REF!)</f>
        <v>#REF!</v>
      </c>
      <c r="H22" s="30" t="e">
        <f>((sales!F5-sales!E5)*assumption!#REF!)+(SUM(sales!F7:F11)*assumption!#REF!)</f>
        <v>#REF!</v>
      </c>
      <c r="I22" s="30" t="e">
        <f>((sales!G5-sales!F5)*assumption!#REF!)+(SUM(sales!G7:G11)*assumption!#REF!)</f>
        <v>#REF!</v>
      </c>
      <c r="J22" s="30" t="e">
        <f>((sales!H5-sales!G5)*assumption!#REF!)+(SUM(sales!H7:H11)*assumption!#REF!)</f>
        <v>#REF!</v>
      </c>
      <c r="K22" s="30" t="e">
        <f>((sales!I5-sales!H5)*assumption!#REF!)+(SUM(sales!I7:I11)*assumption!#REF!)</f>
        <v>#REF!</v>
      </c>
      <c r="L22" s="30" t="e">
        <f>((sales!J5-sales!I5)*assumption!#REF!)+(SUM(sales!J7:J11)*assumption!#REF!)</f>
        <v>#REF!</v>
      </c>
      <c r="M22" s="30" t="e">
        <f>((sales!K5-sales!J5)*assumption!#REF!)+(SUM(sales!K7:K11)*assumption!#REF!)</f>
        <v>#REF!</v>
      </c>
      <c r="N22" s="30" t="e">
        <f>((sales!L5-sales!K5)*assumption!#REF!)+(SUM(sales!L7:L11)*assumption!#REF!)</f>
        <v>#REF!</v>
      </c>
      <c r="O22" s="30" t="e">
        <f>((sales!M5-sales!L5)*assumption!#REF!)+(SUM(sales!M7:M11)*assumption!#REF!)</f>
        <v>#REF!</v>
      </c>
      <c r="P22" s="30" t="e">
        <f>((sales!N5-sales!M5)*assumption!#REF!)+(SUM(sales!N7:N11)*assumption!#REF!)</f>
        <v>#REF!</v>
      </c>
      <c r="Q22" s="30" t="e">
        <f>((sales!O5-sales!N5)*assumption!#REF!)+(SUM(sales!O7:O11)*assumption!#REF!)</f>
        <v>#REF!</v>
      </c>
      <c r="R22" s="30" t="e">
        <f>((sales!P5-sales!O5)*assumption!#REF!)+(SUM(sales!P7:P11)*assumption!#REF!)</f>
        <v>#REF!</v>
      </c>
      <c r="S22" s="30" t="e">
        <f>((sales!Q5-sales!P5)*assumption!#REF!)+(SUM(sales!Q7:Q11)*assumption!#REF!)</f>
        <v>#REF!</v>
      </c>
      <c r="T22" s="30" t="e">
        <f>((sales!R5-sales!Q5)*assumption!#REF!)+(SUM(sales!R7:R11)*assumption!#REF!)</f>
        <v>#REF!</v>
      </c>
      <c r="U22" s="30" t="e">
        <f>((sales!S5-sales!R5)*assumption!#REF!)+(SUM(sales!S7:S11)*assumption!#REF!)</f>
        <v>#REF!</v>
      </c>
      <c r="V22" s="30" t="e">
        <f>((sales!T5-sales!S5)*assumption!#REF!)+(SUM(sales!T7:T11)*assumption!#REF!)</f>
        <v>#REF!</v>
      </c>
      <c r="W22" s="30" t="e">
        <f>((sales!U5-sales!T5)*assumption!#REF!)+(SUM(sales!U7:U11)*assumption!#REF!)</f>
        <v>#REF!</v>
      </c>
      <c r="X22" s="30" t="e">
        <f>((sales!V5-sales!U5)*assumption!#REF!)+(SUM(sales!V7:V11)*assumption!#REF!)</f>
        <v>#REF!</v>
      </c>
      <c r="Y22" s="30" t="e">
        <f>((sales!W5-sales!V5)*assumption!#REF!)+(SUM(sales!W7:W11)*assumption!#REF!)</f>
        <v>#REF!</v>
      </c>
      <c r="Z22" s="30" t="e">
        <f>((sales!X5-sales!W5)*assumption!#REF!)+(SUM(sales!X7:X11)*assumption!#REF!)</f>
        <v>#REF!</v>
      </c>
      <c r="AA22" s="30" t="e">
        <f>((sales!Y5-sales!X5)*assumption!#REF!)+(SUM(sales!Y7:Y11)*assumption!#REF!)</f>
        <v>#REF!</v>
      </c>
      <c r="AB22" s="30" t="e">
        <f>((sales!Z5-sales!Y5)*assumption!#REF!)+(SUM(sales!Z7:Z11)*assumption!#REF!)</f>
        <v>#REF!</v>
      </c>
      <c r="AC22" s="30" t="e">
        <f>((sales!AA5-sales!Z5)*assumption!#REF!)+(SUM(sales!AA7:AA11)*assumption!#REF!)</f>
        <v>#REF!</v>
      </c>
      <c r="AD22" s="30" t="e">
        <f>((sales!AB5-sales!AA5)*assumption!#REF!)+(SUM(sales!AB7:AB11)*assumption!#REF!)</f>
        <v>#REF!</v>
      </c>
      <c r="AE22" s="30" t="e">
        <f>((sales!AC5-sales!AB5)*assumption!#REF!)+(SUM(sales!AC7:AC11)*assumption!#REF!)</f>
        <v>#REF!</v>
      </c>
      <c r="AF22" s="30" t="e">
        <f>((sales!AD5-sales!AC5)*assumption!#REF!)+(SUM(sales!AD7:AD11)*assumption!#REF!)</f>
        <v>#REF!</v>
      </c>
      <c r="AG22" s="30" t="e">
        <f>((sales!AE5-sales!AD5)*assumption!#REF!)+(SUM(sales!AE7:AE11)*assumption!#REF!)</f>
        <v>#REF!</v>
      </c>
      <c r="AH22" s="30" t="e">
        <f>((sales!AF5-sales!AE5)*assumption!#REF!)+(SUM(sales!AF7:AF11)*assumption!#REF!)</f>
        <v>#REF!</v>
      </c>
      <c r="AI22" s="30" t="e">
        <f>((sales!AG5-sales!AF5)*assumption!#REF!)+(SUM(sales!AG7:AG11)*assumption!#REF!)</f>
        <v>#REF!</v>
      </c>
      <c r="AJ22" s="30" t="e">
        <f>((sales!AH5-sales!AG5)*assumption!#REF!)+(SUM(sales!AH7:AH11)*assumption!#REF!)</f>
        <v>#REF!</v>
      </c>
      <c r="AK22" s="30" t="e">
        <f>((sales!AI5-sales!AH5)*assumption!#REF!)+(SUM(sales!AI7:AI11)*assumption!#REF!)</f>
        <v>#REF!</v>
      </c>
      <c r="AL22" s="30" t="e">
        <f>((sales!AJ5-sales!AI5)*assumption!#REF!)+(SUM(sales!AJ7:AJ11)*assumption!#REF!)</f>
        <v>#REF!</v>
      </c>
      <c r="AM22" s="30" t="e">
        <f>((sales!AK5-sales!AJ5)*assumption!#REF!)+(SUM(sales!AK7:AK11)*assumption!#REF!)</f>
        <v>#REF!</v>
      </c>
      <c r="AN22" s="30"/>
    </row>
    <row r="23" spans="2:41" ht="18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 t="e">
        <f>SUM(D22:P22)</f>
        <v>#REF!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 t="e">
        <f>SUM(Q22:AB22)</f>
        <v>#REF!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 t="e">
        <f>SUM(AC22:AM22)</f>
        <v>#REF!</v>
      </c>
      <c r="AN23" s="35"/>
      <c r="AO23" s="28" t="e">
        <f>SUM(D22:AM22)</f>
        <v>#REF!</v>
      </c>
    </row>
  </sheetData>
  <mergeCells count="2">
    <mergeCell ref="B2:AN2"/>
    <mergeCell ref="B5:B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27"/>
  <sheetViews>
    <sheetView rightToLeft="1" zoomScale="90" zoomScaleNormal="90" workbookViewId="0">
      <pane xSplit="2" topLeftCell="C1" activePane="topRight" state="frozen"/>
      <selection pane="topRight" activeCell="G23" sqref="G23"/>
    </sheetView>
  </sheetViews>
  <sheetFormatPr baseColWidth="10" defaultColWidth="8.83203125" defaultRowHeight="21" customHeight="1" x14ac:dyDescent="0.2"/>
  <cols>
    <col min="1" max="1" width="8.83203125" style="49"/>
    <col min="2" max="2" width="24.6640625" style="49" bestFit="1" customWidth="1"/>
    <col min="3" max="4" width="9.6640625" style="49" bestFit="1" customWidth="1"/>
    <col min="5" max="7" width="10.6640625" style="49" bestFit="1" customWidth="1"/>
    <col min="8" max="8" width="8.5" style="49" bestFit="1" customWidth="1"/>
    <col min="9" max="12" width="7.6640625" style="49" bestFit="1" customWidth="1"/>
    <col min="13" max="17" width="8.6640625" style="49" bestFit="1" customWidth="1"/>
    <col min="18" max="18" width="7.6640625" style="49" bestFit="1" customWidth="1"/>
    <col min="19" max="23" width="8.6640625" style="49" bestFit="1" customWidth="1"/>
    <col min="24" max="24" width="7.6640625" style="49" bestFit="1" customWidth="1"/>
    <col min="25" max="27" width="8.6640625" style="49" bestFit="1" customWidth="1"/>
    <col min="28" max="28" width="9.5" style="49" bestFit="1" customWidth="1"/>
    <col min="29" max="30" width="8.6640625" style="49" bestFit="1" customWidth="1"/>
    <col min="31" max="32" width="9.5" style="49" bestFit="1" customWidth="1"/>
    <col min="33" max="38" width="8.6640625" style="49" bestFit="1" customWidth="1"/>
    <col min="39" max="16384" width="8.83203125" style="49"/>
  </cols>
  <sheetData>
    <row r="2" spans="2:38" s="45" customFormat="1" ht="36" customHeight="1" x14ac:dyDescent="0.25">
      <c r="B2" s="154" t="s">
        <v>119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2:38" ht="21" customHeight="1" x14ac:dyDescent="0.25">
      <c r="B3" s="74"/>
      <c r="C3" s="75" t="s">
        <v>16</v>
      </c>
      <c r="D3" s="75" t="s">
        <v>16</v>
      </c>
      <c r="E3" s="75" t="s">
        <v>16</v>
      </c>
      <c r="F3" s="75" t="s">
        <v>16</v>
      </c>
      <c r="G3" s="75" t="s">
        <v>16</v>
      </c>
      <c r="H3" s="75" t="s">
        <v>16</v>
      </c>
      <c r="I3" s="75" t="s">
        <v>16</v>
      </c>
      <c r="J3" s="75" t="s">
        <v>16</v>
      </c>
      <c r="K3" s="75" t="s">
        <v>16</v>
      </c>
      <c r="L3" s="75" t="s">
        <v>16</v>
      </c>
      <c r="M3" s="75" t="s">
        <v>16</v>
      </c>
      <c r="N3" s="75" t="s">
        <v>16</v>
      </c>
      <c r="O3" s="75" t="s">
        <v>16</v>
      </c>
      <c r="P3" s="75" t="s">
        <v>16</v>
      </c>
      <c r="Q3" s="75" t="s">
        <v>16</v>
      </c>
      <c r="R3" s="75" t="s">
        <v>16</v>
      </c>
      <c r="S3" s="75" t="s">
        <v>16</v>
      </c>
      <c r="T3" s="75" t="s">
        <v>16</v>
      </c>
      <c r="U3" s="75" t="s">
        <v>16</v>
      </c>
      <c r="V3" s="75" t="s">
        <v>16</v>
      </c>
      <c r="W3" s="75" t="s">
        <v>16</v>
      </c>
      <c r="X3" s="75" t="s">
        <v>16</v>
      </c>
      <c r="Y3" s="75" t="s">
        <v>16</v>
      </c>
      <c r="Z3" s="75" t="s">
        <v>16</v>
      </c>
      <c r="AA3" s="75" t="s">
        <v>16</v>
      </c>
      <c r="AB3" s="75" t="s">
        <v>16</v>
      </c>
      <c r="AC3" s="75" t="s">
        <v>16</v>
      </c>
      <c r="AD3" s="75" t="s">
        <v>16</v>
      </c>
      <c r="AE3" s="75" t="s">
        <v>16</v>
      </c>
      <c r="AF3" s="75" t="s">
        <v>16</v>
      </c>
      <c r="AG3" s="75" t="s">
        <v>16</v>
      </c>
      <c r="AH3" s="75" t="s">
        <v>16</v>
      </c>
      <c r="AI3" s="75" t="s">
        <v>16</v>
      </c>
      <c r="AJ3" s="75" t="s">
        <v>16</v>
      </c>
      <c r="AK3" s="75" t="s">
        <v>16</v>
      </c>
      <c r="AL3" s="75" t="s">
        <v>16</v>
      </c>
    </row>
    <row r="4" spans="2:38" ht="21" customHeight="1" x14ac:dyDescent="0.2">
      <c r="B4" s="77" t="s">
        <v>67</v>
      </c>
      <c r="C4" s="76">
        <v>1</v>
      </c>
      <c r="D4" s="76">
        <v>2</v>
      </c>
      <c r="E4" s="76">
        <v>3</v>
      </c>
      <c r="F4" s="76">
        <v>4</v>
      </c>
      <c r="G4" s="76">
        <v>5</v>
      </c>
      <c r="H4" s="76">
        <v>6</v>
      </c>
      <c r="I4" s="76">
        <v>7</v>
      </c>
      <c r="J4" s="76">
        <v>8</v>
      </c>
      <c r="K4" s="76">
        <v>9</v>
      </c>
      <c r="L4" s="76">
        <v>10</v>
      </c>
      <c r="M4" s="76">
        <v>11</v>
      </c>
      <c r="N4" s="76">
        <v>12</v>
      </c>
      <c r="O4" s="76">
        <v>13</v>
      </c>
      <c r="P4" s="76">
        <v>14</v>
      </c>
      <c r="Q4" s="76">
        <v>15</v>
      </c>
      <c r="R4" s="76">
        <v>16</v>
      </c>
      <c r="S4" s="76">
        <v>17</v>
      </c>
      <c r="T4" s="76">
        <v>18</v>
      </c>
      <c r="U4" s="76">
        <v>19</v>
      </c>
      <c r="V4" s="76">
        <v>20</v>
      </c>
      <c r="W4" s="76">
        <v>21</v>
      </c>
      <c r="X4" s="76">
        <v>22</v>
      </c>
      <c r="Y4" s="76">
        <v>23</v>
      </c>
      <c r="Z4" s="76">
        <v>24</v>
      </c>
      <c r="AA4" s="76">
        <v>25</v>
      </c>
      <c r="AB4" s="76">
        <v>26</v>
      </c>
      <c r="AC4" s="76">
        <v>27</v>
      </c>
      <c r="AD4" s="76">
        <v>28</v>
      </c>
      <c r="AE4" s="76">
        <v>29</v>
      </c>
      <c r="AF4" s="76">
        <v>30</v>
      </c>
      <c r="AG4" s="76">
        <v>31</v>
      </c>
      <c r="AH4" s="76">
        <v>32</v>
      </c>
      <c r="AI4" s="76">
        <v>33</v>
      </c>
      <c r="AJ4" s="76">
        <v>34</v>
      </c>
      <c r="AK4" s="76">
        <v>35</v>
      </c>
      <c r="AL4" s="76">
        <v>36</v>
      </c>
    </row>
    <row r="5" spans="2:38" ht="21" customHeight="1" x14ac:dyDescent="0.2">
      <c r="B5" s="78" t="s">
        <v>80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</row>
    <row r="6" spans="2:38" ht="21" customHeight="1" x14ac:dyDescent="0.2">
      <c r="B6" s="78" t="s">
        <v>81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2:38" ht="21" customHeight="1" x14ac:dyDescent="0.2">
      <c r="B7" s="78" t="s">
        <v>82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2:38" ht="21" customHeight="1" x14ac:dyDescent="0.2">
      <c r="B8" s="78" t="s">
        <v>83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</row>
    <row r="9" spans="2:38" ht="21" customHeight="1" x14ac:dyDescent="0.2">
      <c r="B9" s="78" t="s">
        <v>84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2:38" ht="21" customHeight="1" x14ac:dyDescent="0.2">
      <c r="B10" s="78" t="s">
        <v>85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2:38" ht="21" customHeight="1" x14ac:dyDescent="0.2">
      <c r="B11" s="78" t="s">
        <v>86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</row>
    <row r="12" spans="2:38" ht="21" customHeight="1" x14ac:dyDescent="0.2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</row>
    <row r="13" spans="2:38" ht="21" customHeight="1" x14ac:dyDescent="0.2"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</row>
    <row r="14" spans="2:38" ht="21" customHeight="1" x14ac:dyDescent="0.2">
      <c r="B14" s="78" t="s">
        <v>12</v>
      </c>
      <c r="C14" s="80">
        <f t="shared" ref="C14:AH14" si="0">SUM(C5:C13)</f>
        <v>0</v>
      </c>
      <c r="D14" s="80">
        <f t="shared" si="0"/>
        <v>0</v>
      </c>
      <c r="E14" s="80">
        <f t="shared" si="0"/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80">
        <f t="shared" si="0"/>
        <v>0</v>
      </c>
      <c r="S14" s="80">
        <f t="shared" si="0"/>
        <v>0</v>
      </c>
      <c r="T14" s="80">
        <f t="shared" si="0"/>
        <v>0</v>
      </c>
      <c r="U14" s="80">
        <f t="shared" si="0"/>
        <v>0</v>
      </c>
      <c r="V14" s="80">
        <f t="shared" si="0"/>
        <v>0</v>
      </c>
      <c r="W14" s="80">
        <f t="shared" si="0"/>
        <v>0</v>
      </c>
      <c r="X14" s="80">
        <f t="shared" si="0"/>
        <v>0</v>
      </c>
      <c r="Y14" s="80">
        <f t="shared" si="0"/>
        <v>0</v>
      </c>
      <c r="Z14" s="80">
        <f t="shared" si="0"/>
        <v>0</v>
      </c>
      <c r="AA14" s="80">
        <f t="shared" si="0"/>
        <v>0</v>
      </c>
      <c r="AB14" s="80">
        <f t="shared" si="0"/>
        <v>0</v>
      </c>
      <c r="AC14" s="80">
        <f t="shared" si="0"/>
        <v>0</v>
      </c>
      <c r="AD14" s="80">
        <f t="shared" si="0"/>
        <v>0</v>
      </c>
      <c r="AE14" s="80">
        <f t="shared" si="0"/>
        <v>0</v>
      </c>
      <c r="AF14" s="80">
        <f t="shared" si="0"/>
        <v>0</v>
      </c>
      <c r="AG14" s="80">
        <f t="shared" si="0"/>
        <v>0</v>
      </c>
      <c r="AH14" s="80">
        <f t="shared" si="0"/>
        <v>0</v>
      </c>
      <c r="AI14" s="80">
        <f t="shared" ref="AI14:AL14" si="1">SUM(AI5:AI13)</f>
        <v>0</v>
      </c>
      <c r="AJ14" s="80">
        <f t="shared" si="1"/>
        <v>0</v>
      </c>
      <c r="AK14" s="80">
        <f t="shared" si="1"/>
        <v>0</v>
      </c>
      <c r="AL14" s="80">
        <f t="shared" si="1"/>
        <v>0</v>
      </c>
    </row>
    <row r="25" spans="9:9" ht="21" customHeight="1" x14ac:dyDescent="0.2">
      <c r="I25" s="50"/>
    </row>
    <row r="27" spans="9:9" ht="21" customHeight="1" x14ac:dyDescent="0.2">
      <c r="I27" s="51"/>
    </row>
  </sheetData>
  <mergeCells count="1">
    <mergeCell ref="B2:A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guide</vt:lpstr>
      <vt:lpstr>assumption</vt:lpstr>
      <vt:lpstr>past data</vt:lpstr>
      <vt:lpstr>actual data</vt:lpstr>
      <vt:lpstr>opex</vt:lpstr>
      <vt:lpstr>salary</vt:lpstr>
      <vt:lpstr>Sheet1</vt:lpstr>
      <vt:lpstr>هزینه بازاریابی1</vt:lpstr>
      <vt:lpstr>marketing</vt:lpstr>
      <vt:lpstr>sales</vt:lpstr>
      <vt:lpstr>cost</vt:lpstr>
      <vt:lpstr>revenue</vt:lpstr>
      <vt:lpstr>summary</vt:lpstr>
      <vt:lpstr>هزینه های بازاریابی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ayat hosseini</dc:creator>
  <cp:lastModifiedBy>Microsoft Office User</cp:lastModifiedBy>
  <dcterms:created xsi:type="dcterms:W3CDTF">2013-09-11T10:29:57Z</dcterms:created>
  <dcterms:modified xsi:type="dcterms:W3CDTF">2019-01-12T15:25:07Z</dcterms:modified>
</cp:coreProperties>
</file>